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20" windowWidth="7665" windowHeight="8340" tabRatio="879" activeTab="0"/>
  </bookViews>
  <sheets>
    <sheet name="カリキュラム" sheetId="1" r:id="rId1"/>
    <sheet name="4月" sheetId="2" r:id="rId2"/>
    <sheet name="5月" sheetId="3" r:id="rId3"/>
    <sheet name="6月" sheetId="4" r:id="rId4"/>
    <sheet name="7月" sheetId="5" r:id="rId5"/>
    <sheet name="8月" sheetId="6" r:id="rId6"/>
    <sheet name="9月" sheetId="7" r:id="rId7"/>
    <sheet name="10月" sheetId="8" r:id="rId8"/>
    <sheet name="11月" sheetId="9" r:id="rId9"/>
    <sheet name="12月" sheetId="10" r:id="rId10"/>
    <sheet name="1月" sheetId="11" r:id="rId11"/>
    <sheet name="2月" sheetId="12" r:id="rId12"/>
    <sheet name="3月" sheetId="13" r:id="rId13"/>
    <sheet name="訓練時間" sheetId="14" r:id="rId14"/>
  </sheets>
  <definedNames>
    <definedName name="_xlnm.Print_Area" localSheetId="7">'10月'!$A$1:$Z$53</definedName>
    <definedName name="_xlnm.Print_Area" localSheetId="8">'11月'!$A$1:$Z$53</definedName>
    <definedName name="_xlnm.Print_Area" localSheetId="9">'12月'!$A$1:$Z$53</definedName>
    <definedName name="_xlnm.Print_Area" localSheetId="10">'1月'!$A$1:$Z$53</definedName>
    <definedName name="_xlnm.Print_Area" localSheetId="11">'2月'!$A$1:$Z$53</definedName>
    <definedName name="_xlnm.Print_Area" localSheetId="12">'3月'!$A$1:$Z$53</definedName>
    <definedName name="_xlnm.Print_Area" localSheetId="1">'4月'!$A$1:$Z$57</definedName>
    <definedName name="_xlnm.Print_Area" localSheetId="2">'5月'!$A$1:$Z$53</definedName>
    <definedName name="_xlnm.Print_Area" localSheetId="3">'6月'!$A$1:$Z$53</definedName>
    <definedName name="_xlnm.Print_Area" localSheetId="4">'7月'!$A$1:$Z$53</definedName>
    <definedName name="_xlnm.Print_Area" localSheetId="5">'8月'!$A$1:$Z$54</definedName>
    <definedName name="_xlnm.Print_Area" localSheetId="6">'9月'!$A$1:$Z$54</definedName>
    <definedName name="_xlnm.Print_Area" localSheetId="0">'カリキュラム'!$A$1:$AC$51</definedName>
  </definedNames>
  <calcPr fullCalcOnLoad="1"/>
</workbook>
</file>

<file path=xl/sharedStrings.xml><?xml version="1.0" encoding="utf-8"?>
<sst xmlns="http://schemas.openxmlformats.org/spreadsheetml/2006/main" count="4001" uniqueCount="209">
  <si>
    <t>織物原料</t>
  </si>
  <si>
    <t>安全作業</t>
  </si>
  <si>
    <t>安全衛生</t>
  </si>
  <si>
    <t>累　計</t>
  </si>
  <si>
    <t xml:space="preserve">           ４ 月 訓 練 計 画 表</t>
  </si>
  <si>
    <t>小計</t>
  </si>
  <si>
    <t xml:space="preserve"> 訓　練　日　数</t>
  </si>
  <si>
    <t>教　科　科　目　別　時　間　表</t>
  </si>
  <si>
    <t>教  　科  　科　  目</t>
  </si>
  <si>
    <t>当月分</t>
  </si>
  <si>
    <t>普通学科</t>
  </si>
  <si>
    <t>生産工学概論</t>
  </si>
  <si>
    <t>社　　会</t>
  </si>
  <si>
    <t>機械操作基本実習</t>
  </si>
  <si>
    <t>安全衛生作業法</t>
  </si>
  <si>
    <t>当月</t>
  </si>
  <si>
    <t>累計</t>
  </si>
  <si>
    <t xml:space="preserve">  時限　　　日　曜</t>
  </si>
  <si>
    <t>総　　　合　　　計</t>
  </si>
  <si>
    <t>社　　会</t>
  </si>
  <si>
    <t>織物組織</t>
  </si>
  <si>
    <t>情報工学概論</t>
  </si>
  <si>
    <t>専　門　学　科</t>
  </si>
  <si>
    <t>専　門　学　科</t>
  </si>
  <si>
    <t>系　　　基　　　礎</t>
  </si>
  <si>
    <t>情報処理実習</t>
  </si>
  <si>
    <t>実　　技</t>
  </si>
  <si>
    <t>分解実習</t>
  </si>
  <si>
    <t>情報工学</t>
  </si>
  <si>
    <t>情報処理</t>
  </si>
  <si>
    <t>製織実習</t>
  </si>
  <si>
    <t>染色実習</t>
  </si>
  <si>
    <t>生産工学</t>
  </si>
  <si>
    <t>専　　攻</t>
  </si>
  <si>
    <t xml:space="preserve">           ５ 月 訓 練 計 画 表</t>
  </si>
  <si>
    <t xml:space="preserve">           ６ 月 訓 練 計 画 表</t>
  </si>
  <si>
    <t xml:space="preserve">           ７ 月 訓 練 計 画 表</t>
  </si>
  <si>
    <t xml:space="preserve">           ８ 月 訓 練 計 画 表</t>
  </si>
  <si>
    <t xml:space="preserve">           ９ 月 訓 練 計 画 表</t>
  </si>
  <si>
    <t xml:space="preserve">           １０ 月 訓 練 計 画 表</t>
  </si>
  <si>
    <t xml:space="preserve">           １１ 月 訓 練 計 画 表</t>
  </si>
  <si>
    <t xml:space="preserve">           １２ 月 訓 練 計 画 表</t>
  </si>
  <si>
    <t xml:space="preserve">           １ 月 訓 練 計 画 表</t>
  </si>
  <si>
    <t xml:space="preserve">           ２ 月 訓 練 計 画 表</t>
  </si>
  <si>
    <t xml:space="preserve">           ３ 月 訓 練 計 画 表</t>
  </si>
  <si>
    <t>染色基本実習</t>
  </si>
  <si>
    <t>繊維製品試験法</t>
  </si>
  <si>
    <t>製織法</t>
  </si>
  <si>
    <t>整経法</t>
  </si>
  <si>
    <t>整経実習</t>
  </si>
  <si>
    <t>機械操作</t>
  </si>
  <si>
    <t>Ｄ実習</t>
  </si>
  <si>
    <t>デザイン(D)基本実習</t>
  </si>
  <si>
    <t>染色基本</t>
  </si>
  <si>
    <t>試験法</t>
  </si>
  <si>
    <t>整経法</t>
  </si>
  <si>
    <t>整経実習</t>
  </si>
  <si>
    <t>織物</t>
  </si>
  <si>
    <t>染織</t>
  </si>
  <si>
    <t>共通</t>
  </si>
  <si>
    <t>実習</t>
  </si>
  <si>
    <t>織物概論</t>
  </si>
  <si>
    <t>染色概論</t>
  </si>
  <si>
    <t>デザイン工学</t>
  </si>
  <si>
    <t>電気・溶接概論</t>
  </si>
  <si>
    <t>織物基本実習</t>
  </si>
  <si>
    <t>電気・溶接工作実習</t>
  </si>
  <si>
    <t>製織・分解設計法</t>
  </si>
  <si>
    <t>染色法</t>
  </si>
  <si>
    <t>テキスタイルデザイン</t>
  </si>
  <si>
    <t>染織加工技法</t>
  </si>
  <si>
    <t>染織機械メンテナンス法</t>
  </si>
  <si>
    <t>染色化学実験</t>
  </si>
  <si>
    <t>捺染実習</t>
  </si>
  <si>
    <t>染織分解実習</t>
  </si>
  <si>
    <t>テキスタイルデザイン実習</t>
  </si>
  <si>
    <t>電子機器操作実習</t>
  </si>
  <si>
    <t>染織機械メンテナンス実習</t>
  </si>
  <si>
    <t>機械操作基本実習</t>
  </si>
  <si>
    <t>織物基本実習</t>
  </si>
  <si>
    <t>デザイン実習</t>
  </si>
  <si>
    <t>捺染実習</t>
  </si>
  <si>
    <t>染織分解実習</t>
  </si>
  <si>
    <t>系　　基　　礎　　</t>
  </si>
  <si>
    <t>専　　攻　　実　　技</t>
  </si>
  <si>
    <t>テキスタイルデザイン実習</t>
  </si>
  <si>
    <t>染織機械メンテナンス実習</t>
  </si>
  <si>
    <t>教　　科　　名</t>
  </si>
  <si>
    <t>当月分</t>
  </si>
  <si>
    <t>ＯＪＴ訓練</t>
  </si>
  <si>
    <t>計</t>
  </si>
  <si>
    <t>機械ＯＪ</t>
  </si>
  <si>
    <t>織物ＯＪ</t>
  </si>
  <si>
    <t>(Ｄ)ＯＪ</t>
  </si>
  <si>
    <t>情報ＯＪ</t>
  </si>
  <si>
    <t>製織ＯＪ</t>
  </si>
  <si>
    <t>染色ＯＪ</t>
  </si>
  <si>
    <t>捺染ＯＪ</t>
  </si>
  <si>
    <t>整経ＯＪ</t>
  </si>
  <si>
    <t>分解ＯＪ</t>
  </si>
  <si>
    <t>ＴＤＯＪ</t>
  </si>
  <si>
    <t>染織ＯＪ</t>
  </si>
  <si>
    <t>デザイン</t>
  </si>
  <si>
    <t>電気・溶接</t>
  </si>
  <si>
    <t>織物基本</t>
  </si>
  <si>
    <t>工作実習</t>
  </si>
  <si>
    <t>ＴＤ実習</t>
  </si>
  <si>
    <t>テキ(Ｄ)</t>
  </si>
  <si>
    <t>染織加工</t>
  </si>
  <si>
    <t>化学実験</t>
  </si>
  <si>
    <t>電子機器</t>
  </si>
  <si>
    <t>メんテ法</t>
  </si>
  <si>
    <t>機械実習</t>
  </si>
  <si>
    <t>当月時間計</t>
  </si>
  <si>
    <t>累計時間</t>
  </si>
  <si>
    <t>時　間　数　計</t>
  </si>
  <si>
    <t>メンテ法</t>
  </si>
  <si>
    <t>時限</t>
  </si>
  <si>
    <t>校内時間割</t>
  </si>
  <si>
    <t>　８：３０～　９：２０</t>
  </si>
  <si>
    <t>９：２５～１０：１５</t>
  </si>
  <si>
    <t>１１：２０～１２：１０</t>
  </si>
  <si>
    <t>１３：００～１３：５０</t>
  </si>
  <si>
    <t>１３：５５～１４：４５</t>
  </si>
  <si>
    <t>１４：５０～１５：４０</t>
  </si>
  <si>
    <t>１５：４５～１６：３５</t>
  </si>
  <si>
    <t>タオル製造関連実践型訓練</t>
  </si>
  <si>
    <t>デザイン</t>
  </si>
  <si>
    <t>ＯＪＴ</t>
  </si>
  <si>
    <t>ＯＪＴ</t>
  </si>
  <si>
    <t>ＯＪＴ</t>
  </si>
  <si>
    <t>ＯＪＴ</t>
  </si>
  <si>
    <t>ＯＪＴ</t>
  </si>
  <si>
    <t>ＯＪＴ</t>
  </si>
  <si>
    <t>ＯＪＴ</t>
  </si>
  <si>
    <t>テキ(Ｄ)</t>
  </si>
  <si>
    <t>教育訓練カリキュラム</t>
  </si>
  <si>
    <t>訓練ｺｰｽ名</t>
  </si>
  <si>
    <t>実践型人材養成システムの内容</t>
  </si>
  <si>
    <t>職務名又は教科名</t>
  </si>
  <si>
    <t>職務又は教科の内容</t>
  </si>
  <si>
    <t>時間</t>
  </si>
  <si>
    <t>OJT</t>
  </si>
  <si>
    <t>企業実習ガイダンス</t>
  </si>
  <si>
    <t>企業実習と安全衛生の心得</t>
  </si>
  <si>
    <t>製織</t>
  </si>
  <si>
    <t>機械操作、糸切れ処理、糸補給、ﾀｲｲﾝｸﾞ作業、機械保全、準備機器保全、合糸、撚糸、ソフト巻き</t>
  </si>
  <si>
    <t>各種巻き直し、クリール、枠替え、筬、部分整経機操作、ﾋﾞｰﾑ・巻返し機操作、耳巻き、ヘム縫い</t>
  </si>
  <si>
    <t>シャーリング、検針測定</t>
  </si>
  <si>
    <t>染織、捺染</t>
  </si>
  <si>
    <t>精錬・漂白、染色、糊抜き、柔軟加工、乾燥・仕上げ、糊剤づくり</t>
  </si>
  <si>
    <t>顔料プリント、染料プリント、染織堅牢度測定</t>
  </si>
  <si>
    <t>ﾃﾞｻﾞｲﾝ</t>
  </si>
  <si>
    <t>図面作製準備、意匠図作成補助、製織データ図作成補助、意匠図作成</t>
  </si>
  <si>
    <t>製織データ作成準備、製織データ作成、製織データ図作成、図面管理</t>
  </si>
  <si>
    <t>OJT計</t>
  </si>
  <si>
    <t>座学等（OfflJT）</t>
  </si>
  <si>
    <t>学科</t>
  </si>
  <si>
    <t>織物の歴史、ﾀｵﾙ産業の歴史、織物の特徴、各種機械、縫製の基礎</t>
  </si>
  <si>
    <t>定義、高分子化合物、天然繊維、化学繊維、糸の種類、糸の構造、綿糸、購入、紡績</t>
  </si>
  <si>
    <t>組織図作成法、3原組織、変化組織、特別組織、ﾀｵﾙ組織、ﾎﾞｰﾀﾞｰ組織</t>
  </si>
  <si>
    <t>染色と衣料の歴史、捺染と衣料の歴史、染料開発の歴史、現在使用機械</t>
  </si>
  <si>
    <t>ﾃﾞｻﾞｲﾝ工学</t>
  </si>
  <si>
    <t>色、色彩管理、ﾃﾞｻﾞｲﾝの基礎・具体例</t>
  </si>
  <si>
    <t>ﾀｵﾙの生産工程、ﾌﾟﾚｾﾞﾝﾃｰｼｮﾝ、ﾏｰｹﾃｨﾝｸﾞ</t>
  </si>
  <si>
    <t>導体と絶縁体、電流と電圧、直流と交流、電気回路、電気機器、ｼｰｹﾝｽ制御、ｶﾞｽ溶接概論</t>
  </si>
  <si>
    <t>歴史、ﾊｰﾄﾞｳｪｱ、ﾃﾞｰﾀ、ｿﾌﾄｳｪｱ、ｱﾌﾟﾘｹｰｼｮﾝ、ﾌﾟﾛｸﾞﾗﾑ作成、ＩＴについて</t>
  </si>
  <si>
    <t>安全衛生管理の実際、労働衛生、具体的災害防止対策　</t>
  </si>
  <si>
    <t>織機基本構造、紋柄機基本構造、ﾀｲｲﾝｸﾞ作業法、織物分解設計法、機掛作業法</t>
  </si>
  <si>
    <t>部分整経法、ｻｲｼﾞﾝｸﾞ法、その他整経機</t>
  </si>
  <si>
    <t>染色法</t>
  </si>
  <si>
    <t>基本染色法、繊維別染色法、晒加工法、後処理加工</t>
  </si>
  <si>
    <t>ﾃｷｽﾀｲﾙﾃﾞｻﾞｲﾝ</t>
  </si>
  <si>
    <t>CGS取扱柄作成方法、紋意匠法</t>
  </si>
  <si>
    <t>染織加工技法</t>
  </si>
  <si>
    <t>捺染工程、捺染の原理と種類、ｽｸﾘｰﾝ型の製版、捺染用材、繊維別捺染、その他特殊捺染</t>
  </si>
  <si>
    <t>染織機械ﾒﾝﾃﾅﾝｽ法</t>
  </si>
  <si>
    <t>準備機器調整方法、ﾀｵﾙ織機調整方法、後加工機器基本調整方法</t>
  </si>
  <si>
    <t>染料、薬剤・助剤、のり剤の成分、取扱法</t>
  </si>
  <si>
    <t>学科計</t>
  </si>
  <si>
    <t>実技</t>
  </si>
  <si>
    <t>機工具使用法、準備機器・ﾀｵﾙ織機・後加工機器基本操作方法</t>
  </si>
  <si>
    <t>糸の取り扱い、製品・原料の測定、測定器具の取扱い</t>
  </si>
  <si>
    <t>浸染、捺染の処方計算、準備、助薬の計算及び計量、色確認、基本操作</t>
  </si>
  <si>
    <t>ﾃﾞｻﾞｲﾝ基礎実習</t>
  </si>
  <si>
    <t>手描き基礎、ﾌｫﾄｼｮｯﾌﾟ基本操作、ｲﾗｽﾄﾚｰﾀ基本操作</t>
  </si>
  <si>
    <t>繊維製品試験</t>
  </si>
  <si>
    <t>糸引張り試験､汗･水堅牢度試験､摩擦試験､　撚試験､燃焼試験、洗濯堅牢度試験</t>
  </si>
  <si>
    <t>電気工事器具取扱い、基礎配線実技、配線図作図、ｶﾞｽ溶接技能講習</t>
  </si>
  <si>
    <t>PC基本操作、ｴｸｾﾙ操作、ﾜｰﾄﾞ操作、ﾊﾟﾜｰﾎﾟﾝﾄ操作</t>
  </si>
  <si>
    <t>機器取扱いKYT、防火訓練、交通安全講話、安全衛生講話</t>
  </si>
  <si>
    <t>織機操作、柄合わせ、ﾀｲｲﾝｸﾞ、筬通し、機掛け</t>
  </si>
  <si>
    <t>各種染色工程、精錬・漂白工程、後処理・加工工程</t>
  </si>
  <si>
    <t>各種捺染工程、ｽｸﾘｰﾝ型作成、のり剤作成、仕上げ加工、捺染機器取扱</t>
  </si>
  <si>
    <t>糸割り作業、縞割り、枠立て、種糸準備、整経、巻返し</t>
  </si>
  <si>
    <t>染織分解実習</t>
  </si>
  <si>
    <t>縮度計測、密度測定、原料識別、織物組織識別、糸量解析、染料鑑定　</t>
  </si>
  <si>
    <t>ﾃｷｽﾀｲﾙﾃﾞｻﾞｲﾝ実習</t>
  </si>
  <si>
    <t>基礎ﾃﾞｰﾀ作成、補修、ﾃﾞｻﾞｲﾝｿﾌﾄ活用</t>
  </si>
  <si>
    <t>ﾀｲﾋﾟﾝｸﾞ技能、ｴｸｾﾙ操作、工程管理表作成</t>
  </si>
  <si>
    <t>染織機械ﾒﾝﾃﾅﾝｽ実習</t>
  </si>
  <si>
    <t>実技計</t>
  </si>
  <si>
    <t>Off-JT計</t>
  </si>
  <si>
    <t>実践型人材養成ｼｽﾃﾑ合計</t>
  </si>
  <si>
    <t xml:space="preserve"> </t>
  </si>
  <si>
    <t>主要な設備機器</t>
  </si>
  <si>
    <t>ﾀｵﾙ織機ほか</t>
  </si>
  <si>
    <t>ﾀｵﾙ製造人材養成ｺｰｽ</t>
  </si>
  <si>
    <t>１０：２５～１１：１５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</si>
</sst>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"/>
    <numFmt numFmtId="177" formatCode="#"/>
    <numFmt numFmtId="178" formatCode="#\ \&amp;\ \'\ &quot;日&quot;\'"/>
    <numFmt numFmtId="179" formatCode="#\ &quot;日&quot;"/>
    <numFmt numFmtId="180" formatCode="#&quot;日&quot;"/>
    <numFmt numFmtId="181" formatCode="d"/>
    <numFmt numFmtId="182" formatCode="mmm\-yyyy"/>
    <numFmt numFmtId="183" formatCode="m&quot;月&quot;"/>
    <numFmt numFmtId="184" formatCode="#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m&quot;月&quot;d&quot;日&quot;;@"/>
    <numFmt numFmtId="189" formatCode="0;&quot;△ &quot;0"/>
    <numFmt numFmtId="190" formatCode="m&quot;月&quot;d&quot;日&quot;aaa"/>
    <numFmt numFmtId="191" formatCode="[$€-2]\ #,##0.00_);[Red]\([$€-2]\ #,##0.00\)"/>
    <numFmt numFmtId="192" formatCode="h"/>
    <numFmt numFmtId="193" formatCode="m/d;@"/>
    <numFmt numFmtId="194" formatCode="[&lt;=999]000;[&lt;=9999]000\-00;000\-0000"/>
    <numFmt numFmtId="195" formatCode="0.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6"/>
      <name val="ＡＲＰ丸ゴシック体Ｍ"/>
      <family val="3"/>
    </font>
    <font>
      <sz val="14"/>
      <name val="ＡＲＰ丸ゴシック体Ｍ"/>
      <family val="3"/>
    </font>
    <font>
      <sz val="11"/>
      <name val="ＡＲＰ丸ゴシック体Ｍ"/>
      <family val="3"/>
    </font>
    <font>
      <sz val="12"/>
      <name val="ＡＲＰ丸ゴシック体Ｍ"/>
      <family val="3"/>
    </font>
    <font>
      <sz val="13"/>
      <name val="ＡＲＰ丸ゴシック体Ｍ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2"/>
      <name val="ＭＳ Ｐゴシック"/>
      <family val="3"/>
    </font>
    <font>
      <b/>
      <sz val="4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ＡＲＰ丸ゴシック体Ｍ"/>
      <family val="3"/>
    </font>
    <font>
      <sz val="11"/>
      <color indexed="17"/>
      <name val="ＡＲＰ丸ゴシック体Ｍ"/>
      <family val="3"/>
    </font>
    <font>
      <sz val="11"/>
      <color indexed="60"/>
      <name val="ＡＲＰ丸ゴシック体Ｍ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56" fontId="4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distributed" vertical="center"/>
    </xf>
    <xf numFmtId="177" fontId="6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77" fontId="6" fillId="0" borderId="16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6" borderId="0" xfId="0" applyFont="1" applyFill="1" applyAlignment="1">
      <alignment/>
    </xf>
    <xf numFmtId="0" fontId="4" fillId="37" borderId="0" xfId="0" applyFont="1" applyFill="1" applyAlignment="1">
      <alignment/>
    </xf>
    <xf numFmtId="0" fontId="4" fillId="38" borderId="0" xfId="0" applyFont="1" applyFill="1" applyAlignment="1">
      <alignment/>
    </xf>
    <xf numFmtId="0" fontId="4" fillId="39" borderId="0" xfId="0" applyFont="1" applyFill="1" applyAlignment="1">
      <alignment/>
    </xf>
    <xf numFmtId="0" fontId="4" fillId="40" borderId="10" xfId="0" applyFont="1" applyFill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7" fontId="4" fillId="0" borderId="22" xfId="0" applyNumberFormat="1" applyFont="1" applyBorder="1" applyAlignment="1">
      <alignment/>
    </xf>
    <xf numFmtId="177" fontId="4" fillId="0" borderId="18" xfId="0" applyNumberFormat="1" applyFont="1" applyBorder="1" applyAlignment="1">
      <alignment/>
    </xf>
    <xf numFmtId="177" fontId="4" fillId="0" borderId="19" xfId="0" applyNumberFormat="1" applyFont="1" applyFill="1" applyBorder="1" applyAlignment="1">
      <alignment horizontal="center" vertical="center"/>
    </xf>
    <xf numFmtId="177" fontId="4" fillId="0" borderId="20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177" fontId="6" fillId="0" borderId="14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/>
    </xf>
    <xf numFmtId="177" fontId="4" fillId="0" borderId="16" xfId="0" applyNumberFormat="1" applyFont="1" applyFill="1" applyBorder="1" applyAlignment="1">
      <alignment horizontal="distributed" vertical="center"/>
    </xf>
    <xf numFmtId="181" fontId="4" fillId="0" borderId="0" xfId="0" applyNumberFormat="1" applyFont="1" applyBorder="1" applyAlignment="1">
      <alignment horizontal="center" vertical="center"/>
    </xf>
    <xf numFmtId="56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0" fillId="0" borderId="0" xfId="0" applyAlignment="1">
      <alignment shrinkToFit="1"/>
    </xf>
    <xf numFmtId="0" fontId="11" fillId="0" borderId="23" xfId="0" applyFont="1" applyBorder="1" applyAlignment="1">
      <alignment horizontal="center" shrinkToFit="1"/>
    </xf>
    <xf numFmtId="0" fontId="10" fillId="0" borderId="23" xfId="0" applyFont="1" applyBorder="1" applyAlignment="1">
      <alignment horizontal="center" shrinkToFit="1"/>
    </xf>
    <xf numFmtId="0" fontId="10" fillId="0" borderId="23" xfId="0" applyFont="1" applyBorder="1" applyAlignment="1">
      <alignment horizontal="right" shrinkToFit="1"/>
    </xf>
    <xf numFmtId="0" fontId="10" fillId="0" borderId="23" xfId="0" applyFont="1" applyBorder="1" applyAlignment="1">
      <alignment shrinkToFit="1"/>
    </xf>
    <xf numFmtId="177" fontId="5" fillId="0" borderId="21" xfId="0" applyNumberFormat="1" applyFont="1" applyFill="1" applyBorder="1" applyAlignment="1">
      <alignment/>
    </xf>
    <xf numFmtId="177" fontId="9" fillId="0" borderId="21" xfId="0" applyNumberFormat="1" applyFont="1" applyFill="1" applyBorder="1" applyAlignment="1">
      <alignment horizontal="right" vertical="center"/>
    </xf>
    <xf numFmtId="177" fontId="5" fillId="0" borderId="22" xfId="0" applyNumberFormat="1" applyFont="1" applyBorder="1" applyAlignment="1">
      <alignment/>
    </xf>
    <xf numFmtId="177" fontId="0" fillId="0" borderId="21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/>
    </xf>
    <xf numFmtId="0" fontId="13" fillId="41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14" fillId="41" borderId="10" xfId="0" applyFont="1" applyFill="1" applyBorder="1" applyAlignment="1">
      <alignment horizontal="center" vertical="center"/>
    </xf>
    <xf numFmtId="0" fontId="14" fillId="41" borderId="25" xfId="0" applyFont="1" applyFill="1" applyBorder="1" applyAlignment="1">
      <alignment horizontal="center" vertical="center"/>
    </xf>
    <xf numFmtId="0" fontId="15" fillId="41" borderId="10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shrinkToFit="1"/>
    </xf>
    <xf numFmtId="0" fontId="17" fillId="0" borderId="0" xfId="61" applyNumberFormat="1" applyFont="1" applyAlignment="1">
      <alignment vertical="center"/>
      <protection/>
    </xf>
    <xf numFmtId="0" fontId="0" fillId="0" borderId="0" xfId="61" applyNumberFormat="1" applyFont="1" applyFill="1" applyAlignment="1">
      <alignment horizontal="center" vertical="center"/>
      <protection/>
    </xf>
    <xf numFmtId="0" fontId="18" fillId="0" borderId="0" xfId="61" applyNumberFormat="1" applyFont="1" applyFill="1" applyAlignment="1">
      <alignment vertical="center"/>
      <protection/>
    </xf>
    <xf numFmtId="0" fontId="17" fillId="0" borderId="0" xfId="61" applyNumberFormat="1" applyFont="1" applyAlignment="1">
      <alignment horizontal="center" vertical="center"/>
      <protection/>
    </xf>
    <xf numFmtId="0" fontId="18" fillId="42" borderId="26" xfId="61" applyNumberFormat="1" applyFont="1" applyFill="1" applyBorder="1" applyAlignment="1">
      <alignment vertical="center"/>
      <protection/>
    </xf>
    <xf numFmtId="0" fontId="18" fillId="42" borderId="27" xfId="61" applyNumberFormat="1" applyFont="1" applyFill="1" applyBorder="1" applyAlignment="1">
      <alignment vertical="center"/>
      <protection/>
    </xf>
    <xf numFmtId="0" fontId="18" fillId="42" borderId="28" xfId="61" applyNumberFormat="1" applyFont="1" applyFill="1" applyBorder="1" applyAlignment="1">
      <alignment vertical="center"/>
      <protection/>
    </xf>
    <xf numFmtId="38" fontId="17" fillId="0" borderId="0" xfId="61" applyNumberFormat="1" applyFont="1" applyAlignment="1">
      <alignment vertical="center"/>
      <protection/>
    </xf>
    <xf numFmtId="0" fontId="18" fillId="42" borderId="29" xfId="61" applyNumberFormat="1" applyFont="1" applyFill="1" applyBorder="1" applyAlignment="1">
      <alignment vertical="center"/>
      <protection/>
    </xf>
    <xf numFmtId="0" fontId="18" fillId="42" borderId="13" xfId="61" applyNumberFormat="1" applyFont="1" applyFill="1" applyBorder="1" applyAlignment="1">
      <alignment vertical="center"/>
      <protection/>
    </xf>
    <xf numFmtId="0" fontId="14" fillId="0" borderId="12" xfId="0" applyFont="1" applyFill="1" applyBorder="1" applyAlignment="1">
      <alignment vertical="center"/>
    </xf>
    <xf numFmtId="0" fontId="18" fillId="42" borderId="30" xfId="61" applyNumberFormat="1" applyFont="1" applyFill="1" applyBorder="1" applyAlignment="1">
      <alignment horizontal="center" vertical="center"/>
      <protection/>
    </xf>
    <xf numFmtId="0" fontId="18" fillId="42" borderId="31" xfId="61" applyNumberFormat="1" applyFont="1" applyFill="1" applyBorder="1" applyAlignment="1">
      <alignment horizontal="center" vertical="center"/>
      <protection/>
    </xf>
    <xf numFmtId="0" fontId="18" fillId="42" borderId="32" xfId="61" applyNumberFormat="1" applyFont="1" applyFill="1" applyBorder="1" applyAlignment="1">
      <alignment horizontal="center" vertical="center"/>
      <protection/>
    </xf>
    <xf numFmtId="0" fontId="18" fillId="42" borderId="33" xfId="61" applyNumberFormat="1" applyFont="1" applyFill="1" applyBorder="1" applyAlignment="1">
      <alignment horizontal="center" vertical="center"/>
      <protection/>
    </xf>
    <xf numFmtId="0" fontId="18" fillId="0" borderId="32" xfId="63" applyNumberFormat="1" applyFont="1" applyBorder="1" applyAlignment="1">
      <alignment vertical="center"/>
      <protection/>
    </xf>
    <xf numFmtId="0" fontId="18" fillId="42" borderId="32" xfId="61" applyNumberFormat="1" applyFont="1" applyFill="1" applyBorder="1" applyAlignment="1">
      <alignment horizontal="left" vertical="center"/>
      <protection/>
    </xf>
    <xf numFmtId="38" fontId="18" fillId="42" borderId="32" xfId="49" applyFont="1" applyFill="1" applyBorder="1" applyAlignment="1">
      <alignment vertical="center"/>
    </xf>
    <xf numFmtId="38" fontId="18" fillId="42" borderId="34" xfId="49" applyFont="1" applyFill="1" applyBorder="1" applyAlignment="1">
      <alignment vertical="center"/>
    </xf>
    <xf numFmtId="0" fontId="9" fillId="0" borderId="0" xfId="61" applyNumberFormat="1" applyFont="1" applyFill="1" applyAlignment="1">
      <alignment horizontal="center" vertical="center"/>
      <protection/>
    </xf>
    <xf numFmtId="0" fontId="19" fillId="0" borderId="13" xfId="61" applyNumberFormat="1" applyFont="1" applyFill="1" applyBorder="1" applyAlignment="1">
      <alignment horizontal="right" vertical="center"/>
      <protection/>
    </xf>
    <xf numFmtId="0" fontId="20" fillId="0" borderId="35" xfId="61" applyNumberFormat="1" applyFont="1" applyBorder="1" applyAlignment="1">
      <alignment horizontal="center" vertical="center"/>
      <protection/>
    </xf>
    <xf numFmtId="0" fontId="20" fillId="0" borderId="36" xfId="61" applyNumberFormat="1" applyFont="1" applyBorder="1" applyAlignment="1">
      <alignment horizontal="center" vertical="center"/>
      <protection/>
    </xf>
    <xf numFmtId="0" fontId="19" fillId="42" borderId="36" xfId="61" applyNumberFormat="1" applyFont="1" applyFill="1" applyBorder="1" applyAlignment="1">
      <alignment horizontal="left" vertical="center" indent="2"/>
      <protection/>
    </xf>
    <xf numFmtId="0" fontId="19" fillId="42" borderId="37" xfId="61" applyNumberFormat="1" applyFont="1" applyFill="1" applyBorder="1" applyAlignment="1">
      <alignment horizontal="left" vertical="center" indent="2"/>
      <protection/>
    </xf>
    <xf numFmtId="0" fontId="17" fillId="0" borderId="38" xfId="61" applyNumberFormat="1" applyFont="1" applyBorder="1" applyAlignment="1">
      <alignment vertical="center" textRotation="255"/>
      <protection/>
    </xf>
    <xf numFmtId="0" fontId="17" fillId="0" borderId="39" xfId="61" applyNumberFormat="1" applyFont="1" applyBorder="1" applyAlignment="1">
      <alignment vertical="center" textRotation="255"/>
      <protection/>
    </xf>
    <xf numFmtId="0" fontId="17" fillId="0" borderId="40" xfId="61" applyNumberFormat="1" applyFont="1" applyBorder="1" applyAlignment="1">
      <alignment vertical="center" textRotation="255"/>
      <protection/>
    </xf>
    <xf numFmtId="0" fontId="18" fillId="0" borderId="32" xfId="62" applyNumberFormat="1" applyFont="1" applyBorder="1" applyAlignment="1">
      <alignment vertical="center"/>
      <protection/>
    </xf>
    <xf numFmtId="0" fontId="18" fillId="42" borderId="30" xfId="61" applyNumberFormat="1" applyFont="1" applyFill="1" applyBorder="1" applyAlignment="1">
      <alignment vertical="center" textRotation="255"/>
      <protection/>
    </xf>
    <xf numFmtId="0" fontId="18" fillId="42" borderId="32" xfId="61" applyNumberFormat="1" applyFont="1" applyFill="1" applyBorder="1" applyAlignment="1">
      <alignment vertical="center" textRotation="255"/>
      <protection/>
    </xf>
    <xf numFmtId="0" fontId="18" fillId="42" borderId="33" xfId="61" applyNumberFormat="1" applyFont="1" applyFill="1" applyBorder="1" applyAlignment="1">
      <alignment vertical="center" textRotation="255"/>
      <protection/>
    </xf>
    <xf numFmtId="0" fontId="18" fillId="42" borderId="30" xfId="61" applyNumberFormat="1" applyFont="1" applyFill="1" applyBorder="1" applyAlignment="1">
      <alignment vertical="center"/>
      <protection/>
    </xf>
    <xf numFmtId="0" fontId="18" fillId="42" borderId="32" xfId="61" applyNumberFormat="1" applyFont="1" applyFill="1" applyBorder="1" applyAlignment="1">
      <alignment vertical="center"/>
      <protection/>
    </xf>
    <xf numFmtId="0" fontId="18" fillId="0" borderId="30" xfId="63" applyNumberFormat="1" applyFont="1" applyBorder="1" applyAlignment="1">
      <alignment vertical="center"/>
      <protection/>
    </xf>
    <xf numFmtId="0" fontId="18" fillId="42" borderId="30" xfId="61" applyNumberFormat="1" applyFont="1" applyFill="1" applyBorder="1" applyAlignment="1">
      <alignment horizontal="left" vertical="center"/>
      <protection/>
    </xf>
    <xf numFmtId="0" fontId="18" fillId="42" borderId="26" xfId="61" applyNumberFormat="1" applyFont="1" applyFill="1" applyBorder="1" applyAlignment="1">
      <alignment vertical="center"/>
      <protection/>
    </xf>
    <xf numFmtId="0" fontId="18" fillId="42" borderId="27" xfId="61" applyNumberFormat="1" applyFont="1" applyFill="1" applyBorder="1" applyAlignment="1">
      <alignment vertical="center"/>
      <protection/>
    </xf>
    <xf numFmtId="0" fontId="18" fillId="42" borderId="27" xfId="61" applyNumberFormat="1" applyFont="1" applyFill="1" applyBorder="1" applyAlignment="1">
      <alignment horizontal="center" vertical="center"/>
      <protection/>
    </xf>
    <xf numFmtId="0" fontId="18" fillId="42" borderId="41" xfId="61" applyNumberFormat="1" applyFont="1" applyFill="1" applyBorder="1" applyAlignment="1">
      <alignment horizontal="right" vertical="center"/>
      <protection/>
    </xf>
    <xf numFmtId="0" fontId="18" fillId="42" borderId="33" xfId="61" applyNumberFormat="1" applyFont="1" applyFill="1" applyBorder="1" applyAlignment="1">
      <alignment horizontal="right" vertical="center"/>
      <protection/>
    </xf>
    <xf numFmtId="38" fontId="18" fillId="42" borderId="33" xfId="49" applyFont="1" applyFill="1" applyBorder="1" applyAlignment="1">
      <alignment vertical="center"/>
    </xf>
    <xf numFmtId="38" fontId="18" fillId="42" borderId="42" xfId="49" applyFont="1" applyFill="1" applyBorder="1" applyAlignment="1">
      <alignment vertical="center"/>
    </xf>
    <xf numFmtId="38" fontId="18" fillId="42" borderId="30" xfId="49" applyFont="1" applyFill="1" applyBorder="1" applyAlignment="1">
      <alignment horizontal="right" vertical="center"/>
    </xf>
    <xf numFmtId="38" fontId="18" fillId="42" borderId="31" xfId="49" applyFont="1" applyFill="1" applyBorder="1" applyAlignment="1">
      <alignment horizontal="right" vertical="center"/>
    </xf>
    <xf numFmtId="38" fontId="18" fillId="42" borderId="32" xfId="49" applyFont="1" applyFill="1" applyBorder="1" applyAlignment="1">
      <alignment horizontal="right" vertical="center"/>
    </xf>
    <xf numFmtId="38" fontId="18" fillId="42" borderId="34" xfId="49" applyFont="1" applyFill="1" applyBorder="1" applyAlignment="1">
      <alignment horizontal="right" vertical="center"/>
    </xf>
    <xf numFmtId="38" fontId="18" fillId="0" borderId="32" xfId="49" applyFont="1" applyFill="1" applyBorder="1" applyAlignment="1">
      <alignment horizontal="right" vertical="center"/>
    </xf>
    <xf numFmtId="38" fontId="18" fillId="0" borderId="34" xfId="49" applyFont="1" applyFill="1" applyBorder="1" applyAlignment="1">
      <alignment horizontal="right" vertical="center"/>
    </xf>
    <xf numFmtId="0" fontId="18" fillId="0" borderId="33" xfId="63" applyNumberFormat="1" applyFont="1" applyBorder="1" applyAlignment="1">
      <alignment vertical="center"/>
      <protection/>
    </xf>
    <xf numFmtId="0" fontId="18" fillId="42" borderId="33" xfId="61" applyNumberFormat="1" applyFont="1" applyFill="1" applyBorder="1" applyAlignment="1">
      <alignment horizontal="left" vertical="center"/>
      <protection/>
    </xf>
    <xf numFmtId="38" fontId="18" fillId="0" borderId="33" xfId="49" applyFont="1" applyFill="1" applyBorder="1" applyAlignment="1">
      <alignment horizontal="right" vertical="center"/>
    </xf>
    <xf numFmtId="38" fontId="18" fillId="0" borderId="42" xfId="49" applyFont="1" applyFill="1" applyBorder="1" applyAlignment="1">
      <alignment horizontal="right" vertical="center"/>
    </xf>
    <xf numFmtId="0" fontId="18" fillId="0" borderId="43" xfId="62" applyNumberFormat="1" applyFont="1" applyBorder="1" applyAlignment="1">
      <alignment vertical="center"/>
      <protection/>
    </xf>
    <xf numFmtId="0" fontId="18" fillId="42" borderId="43" xfId="61" applyNumberFormat="1" applyFont="1" applyFill="1" applyBorder="1" applyAlignment="1">
      <alignment horizontal="left" vertical="center"/>
      <protection/>
    </xf>
    <xf numFmtId="38" fontId="18" fillId="42" borderId="43" xfId="49" applyFont="1" applyFill="1" applyBorder="1" applyAlignment="1">
      <alignment horizontal="right" vertical="center"/>
    </xf>
    <xf numFmtId="38" fontId="18" fillId="42" borderId="44" xfId="49" applyFont="1" applyFill="1" applyBorder="1" applyAlignment="1">
      <alignment horizontal="right" vertical="center"/>
    </xf>
    <xf numFmtId="0" fontId="18" fillId="0" borderId="32" xfId="63" applyNumberFormat="1" applyFont="1" applyBorder="1" applyAlignment="1">
      <alignment horizontal="left" vertical="center"/>
      <protection/>
    </xf>
    <xf numFmtId="0" fontId="18" fillId="42" borderId="45" xfId="61" applyNumberFormat="1" applyFont="1" applyFill="1" applyBorder="1" applyAlignment="1">
      <alignment horizontal="center" vertical="center"/>
      <protection/>
    </xf>
    <xf numFmtId="0" fontId="18" fillId="42" borderId="28" xfId="61" applyNumberFormat="1" applyFont="1" applyFill="1" applyBorder="1" applyAlignment="1">
      <alignment horizontal="center" vertical="center"/>
      <protection/>
    </xf>
    <xf numFmtId="0" fontId="18" fillId="42" borderId="46" xfId="61" applyNumberFormat="1" applyFont="1" applyFill="1" applyBorder="1" applyAlignment="1">
      <alignment horizontal="right" vertical="center"/>
      <protection/>
    </xf>
    <xf numFmtId="0" fontId="18" fillId="42" borderId="32" xfId="61" applyNumberFormat="1" applyFont="1" applyFill="1" applyBorder="1" applyAlignment="1">
      <alignment horizontal="right" vertical="center"/>
      <protection/>
    </xf>
    <xf numFmtId="0" fontId="18" fillId="0" borderId="43" xfId="63" applyNumberFormat="1" applyFont="1" applyBorder="1" applyAlignment="1">
      <alignment horizontal="left" vertical="center"/>
      <protection/>
    </xf>
    <xf numFmtId="0" fontId="18" fillId="0" borderId="33" xfId="63" applyNumberFormat="1" applyFont="1" applyBorder="1" applyAlignment="1">
      <alignment horizontal="left" vertical="center"/>
      <protection/>
    </xf>
    <xf numFmtId="0" fontId="18" fillId="0" borderId="43" xfId="62" applyNumberFormat="1" applyFont="1" applyBorder="1" applyAlignment="1">
      <alignment horizontal="left" vertical="center"/>
      <protection/>
    </xf>
    <xf numFmtId="0" fontId="18" fillId="0" borderId="32" xfId="62" applyNumberFormat="1" applyFont="1" applyBorder="1" applyAlignment="1">
      <alignment horizontal="left" vertical="center"/>
      <protection/>
    </xf>
    <xf numFmtId="0" fontId="17" fillId="0" borderId="17" xfId="61" applyNumberFormat="1" applyFont="1" applyBorder="1" applyAlignment="1">
      <alignment horizontal="center" vertical="center"/>
      <protection/>
    </xf>
    <xf numFmtId="0" fontId="17" fillId="0" borderId="13" xfId="61" applyNumberFormat="1" applyFont="1" applyBorder="1" applyAlignment="1">
      <alignment horizontal="center" vertical="center"/>
      <protection/>
    </xf>
    <xf numFmtId="0" fontId="17" fillId="0" borderId="47" xfId="61" applyNumberFormat="1" applyFont="1" applyBorder="1" applyAlignment="1">
      <alignment horizontal="left" vertical="center" indent="2"/>
      <protection/>
    </xf>
    <xf numFmtId="0" fontId="17" fillId="0" borderId="12" xfId="61" applyNumberFormat="1" applyFont="1" applyBorder="1" applyAlignment="1">
      <alignment horizontal="left" vertical="center" indent="2"/>
      <protection/>
    </xf>
    <xf numFmtId="0" fontId="17" fillId="0" borderId="16" xfId="61" applyNumberFormat="1" applyFont="1" applyBorder="1" applyAlignment="1">
      <alignment horizontal="left" vertical="center" indent="2"/>
      <protection/>
    </xf>
    <xf numFmtId="0" fontId="18" fillId="42" borderId="48" xfId="61" applyNumberFormat="1" applyFont="1" applyFill="1" applyBorder="1" applyAlignment="1">
      <alignment horizontal="right" vertical="center"/>
      <protection/>
    </xf>
    <xf numFmtId="0" fontId="18" fillId="42" borderId="49" xfId="61" applyNumberFormat="1" applyFont="1" applyFill="1" applyBorder="1" applyAlignment="1">
      <alignment horizontal="right" vertical="center"/>
      <protection/>
    </xf>
    <xf numFmtId="38" fontId="18" fillId="0" borderId="49" xfId="61" applyNumberFormat="1" applyFont="1" applyFill="1" applyBorder="1" applyAlignment="1">
      <alignment horizontal="right" vertical="center"/>
      <protection/>
    </xf>
    <xf numFmtId="0" fontId="18" fillId="0" borderId="50" xfId="61" applyNumberFormat="1" applyFont="1" applyFill="1" applyBorder="1" applyAlignment="1">
      <alignment horizontal="right" vertical="center"/>
      <protection/>
    </xf>
    <xf numFmtId="38" fontId="18" fillId="42" borderId="33" xfId="49" applyFont="1" applyFill="1" applyBorder="1" applyAlignment="1">
      <alignment horizontal="right" vertical="center"/>
    </xf>
    <xf numFmtId="38" fontId="18" fillId="42" borderId="42" xfId="49" applyFont="1" applyFill="1" applyBorder="1" applyAlignment="1">
      <alignment horizontal="right" vertical="center"/>
    </xf>
    <xf numFmtId="180" fontId="5" fillId="0" borderId="10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177" fontId="5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53" xfId="0" applyFont="1" applyBorder="1" applyAlignment="1">
      <alignment vertical="center" textRotation="255"/>
    </xf>
    <xf numFmtId="0" fontId="0" fillId="0" borderId="53" xfId="0" applyFont="1" applyBorder="1" applyAlignment="1">
      <alignment vertical="center" textRotation="255"/>
    </xf>
    <xf numFmtId="0" fontId="4" fillId="0" borderId="10" xfId="0" applyFont="1" applyFill="1" applyBorder="1" applyAlignment="1">
      <alignment horizontal="left" vertical="center"/>
    </xf>
    <xf numFmtId="0" fontId="4" fillId="0" borderId="54" xfId="0" applyFont="1" applyBorder="1" applyAlignment="1">
      <alignment horizontal="center" vertical="center" textRotation="255"/>
    </xf>
    <xf numFmtId="0" fontId="4" fillId="0" borderId="55" xfId="0" applyFont="1" applyBorder="1" applyAlignment="1">
      <alignment horizontal="center" vertical="center" textRotation="255"/>
    </xf>
    <xf numFmtId="0" fontId="4" fillId="0" borderId="5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177" fontId="6" fillId="0" borderId="17" xfId="0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 textRotation="255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2" xfId="0" applyNumberFormat="1" applyFont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77" fontId="0" fillId="0" borderId="12" xfId="0" applyNumberFormat="1" applyFont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77" fontId="5" fillId="0" borderId="64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65" xfId="0" applyNumberFormat="1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7" fontId="6" fillId="0" borderId="1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center" vertical="center" textRotation="255"/>
    </xf>
    <xf numFmtId="0" fontId="0" fillId="0" borderId="6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vertical="center" shrinkToFit="1"/>
    </xf>
    <xf numFmtId="0" fontId="3" fillId="0" borderId="5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180" fontId="2" fillId="0" borderId="15" xfId="0" applyNumberFormat="1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right" vertical="center" textRotation="255"/>
    </xf>
    <xf numFmtId="0" fontId="4" fillId="0" borderId="62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center" vertical="center" textRotation="255"/>
    </xf>
    <xf numFmtId="177" fontId="4" fillId="0" borderId="10" xfId="0" applyNumberFormat="1" applyFont="1" applyFill="1" applyBorder="1" applyAlignment="1">
      <alignment horizontal="left" vertical="center"/>
    </xf>
    <xf numFmtId="177" fontId="4" fillId="0" borderId="56" xfId="0" applyNumberFormat="1" applyFont="1" applyFill="1" applyBorder="1" applyAlignment="1">
      <alignment horizontal="center" vertical="center"/>
    </xf>
    <xf numFmtId="177" fontId="4" fillId="0" borderId="25" xfId="0" applyNumberFormat="1" applyFont="1" applyFill="1" applyBorder="1" applyAlignment="1">
      <alignment horizontal="center" vertical="center"/>
    </xf>
    <xf numFmtId="177" fontId="4" fillId="0" borderId="57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180" fontId="2" fillId="0" borderId="1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77" fontId="4" fillId="0" borderId="66" xfId="0" applyNumberFormat="1" applyFont="1" applyBorder="1" applyAlignment="1">
      <alignment vertical="center" textRotation="255"/>
    </xf>
    <xf numFmtId="177" fontId="0" fillId="0" borderId="67" xfId="0" applyNumberFormat="1" applyFont="1" applyBorder="1" applyAlignment="1">
      <alignment vertical="center" textRotation="255"/>
    </xf>
    <xf numFmtId="177" fontId="0" fillId="0" borderId="68" xfId="0" applyNumberFormat="1" applyFont="1" applyBorder="1" applyAlignment="1">
      <alignment vertical="center" textRotation="255"/>
    </xf>
    <xf numFmtId="177" fontId="4" fillId="0" borderId="58" xfId="0" applyNumberFormat="1" applyFont="1" applyFill="1" applyBorder="1" applyAlignment="1">
      <alignment horizontal="center" vertical="center"/>
    </xf>
    <xf numFmtId="177" fontId="4" fillId="0" borderId="59" xfId="0" applyNumberFormat="1" applyFont="1" applyFill="1" applyBorder="1" applyAlignment="1">
      <alignment horizontal="center" vertical="center"/>
    </xf>
    <xf numFmtId="177" fontId="4" fillId="0" borderId="60" xfId="0" applyNumberFormat="1" applyFont="1" applyFill="1" applyBorder="1" applyAlignment="1">
      <alignment horizontal="center" vertical="center"/>
    </xf>
    <xf numFmtId="177" fontId="4" fillId="0" borderId="54" xfId="0" applyNumberFormat="1" applyFont="1" applyBorder="1" applyAlignment="1">
      <alignment horizontal="center" vertical="center" textRotation="255"/>
    </xf>
    <xf numFmtId="177" fontId="4" fillId="0" borderId="15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7" fontId="4" fillId="0" borderId="16" xfId="0" applyNumberFormat="1" applyFont="1" applyFill="1" applyBorder="1" applyAlignment="1">
      <alignment horizontal="center" vertical="center"/>
    </xf>
    <xf numFmtId="177" fontId="4" fillId="0" borderId="55" xfId="0" applyNumberFormat="1" applyFont="1" applyBorder="1" applyAlignment="1">
      <alignment horizontal="center" vertical="center" textRotation="255"/>
    </xf>
    <xf numFmtId="0" fontId="4" fillId="0" borderId="62" xfId="0" applyFont="1" applyFill="1" applyBorder="1" applyAlignment="1">
      <alignment horizontal="center" vertical="center" textRotation="255"/>
    </xf>
    <xf numFmtId="0" fontId="4" fillId="0" borderId="63" xfId="0" applyFont="1" applyFill="1" applyBorder="1" applyAlignment="1">
      <alignment horizontal="center" vertical="center" textRotation="255"/>
    </xf>
    <xf numFmtId="0" fontId="4" fillId="0" borderId="64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51" xfId="0" applyFont="1" applyFill="1" applyBorder="1" applyAlignment="1">
      <alignment horizontal="right" vertical="center" textRotation="255"/>
    </xf>
    <xf numFmtId="0" fontId="4" fillId="0" borderId="64" xfId="0" applyFont="1" applyFill="1" applyBorder="1" applyAlignment="1">
      <alignment horizontal="right" vertical="center" textRotation="255"/>
    </xf>
    <xf numFmtId="0" fontId="4" fillId="0" borderId="17" xfId="0" applyFont="1" applyFill="1" applyBorder="1" applyAlignment="1">
      <alignment horizontal="right" vertical="center" textRotation="255"/>
    </xf>
    <xf numFmtId="0" fontId="16" fillId="0" borderId="12" xfId="0" applyFont="1" applyBorder="1" applyAlignment="1">
      <alignment vertical="center" shrinkToFit="1"/>
    </xf>
    <xf numFmtId="0" fontId="14" fillId="0" borderId="11" xfId="0" applyFont="1" applyFill="1" applyBorder="1" applyAlignment="1">
      <alignment horizontal="distributed" vertical="center"/>
    </xf>
    <xf numFmtId="0" fontId="16" fillId="0" borderId="11" xfId="0" applyFont="1" applyFill="1" applyBorder="1" applyAlignment="1">
      <alignment horizontal="distributed" vertical="center"/>
    </xf>
    <xf numFmtId="0" fontId="16" fillId="0" borderId="12" xfId="0" applyFont="1" applyBorder="1" applyAlignment="1">
      <alignment horizontal="distributed" vertical="center"/>
    </xf>
    <xf numFmtId="0" fontId="14" fillId="0" borderId="12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(別添1)教育訓練カリキュラ" xfId="61"/>
    <cellStyle name="標準_染織エンジニア科訓練計画H.19.3.8" xfId="62"/>
    <cellStyle name="標準_染織エンジニア科訓練計画H.19.3.8_20年度訓練計画(校内用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F51"/>
  <sheetViews>
    <sheetView tabSelected="1" view="pageBreakPreview" zoomScaleSheetLayoutView="100" zoomScalePageLayoutView="0" workbookViewId="0" topLeftCell="A1">
      <selection activeCell="G4" sqref="G4:AB4"/>
    </sheetView>
  </sheetViews>
  <sheetFormatPr defaultColWidth="9.00390625" defaultRowHeight="13.5"/>
  <cols>
    <col min="1" max="28" width="3.625" style="81" customWidth="1"/>
    <col min="29" max="32" width="3.625" style="81" hidden="1" customWidth="1"/>
    <col min="33" max="44" width="3.625" style="81" customWidth="1"/>
    <col min="45" max="16384" width="9.00390625" style="81" customWidth="1"/>
  </cols>
  <sheetData>
    <row r="1" spans="1:28" ht="19.5" customHeight="1">
      <c r="A1" s="100" t="s">
        <v>136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</row>
    <row r="2" spans="1:28" ht="1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</row>
    <row r="3" spans="2:28" ht="19.5" customHeight="1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101"/>
      <c r="V3" s="101"/>
      <c r="W3" s="101"/>
      <c r="X3" s="101"/>
      <c r="Y3" s="101"/>
      <c r="Z3" s="101"/>
      <c r="AA3" s="101"/>
      <c r="AB3" s="101"/>
    </row>
    <row r="4" spans="1:28" ht="19.5" customHeight="1">
      <c r="A4" s="102" t="s">
        <v>137</v>
      </c>
      <c r="B4" s="103"/>
      <c r="C4" s="103"/>
      <c r="D4" s="103"/>
      <c r="E4" s="103"/>
      <c r="F4" s="103"/>
      <c r="G4" s="104" t="s">
        <v>207</v>
      </c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5"/>
    </row>
    <row r="5" spans="1:28" ht="15" customHeight="1">
      <c r="A5" s="106" t="s">
        <v>138</v>
      </c>
      <c r="B5" s="92" t="s">
        <v>139</v>
      </c>
      <c r="C5" s="92"/>
      <c r="D5" s="92"/>
      <c r="E5" s="92"/>
      <c r="F5" s="92"/>
      <c r="G5" s="92"/>
      <c r="H5" s="92"/>
      <c r="I5" s="92" t="s">
        <v>140</v>
      </c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 t="s">
        <v>141</v>
      </c>
      <c r="AB5" s="93"/>
    </row>
    <row r="6" spans="1:28" ht="15" customHeight="1">
      <c r="A6" s="107"/>
      <c r="B6" s="94" t="s">
        <v>142</v>
      </c>
      <c r="C6" s="94"/>
      <c r="D6" s="96" t="s">
        <v>143</v>
      </c>
      <c r="E6" s="96"/>
      <c r="F6" s="96"/>
      <c r="G6" s="96"/>
      <c r="H6" s="96"/>
      <c r="I6" s="97" t="s">
        <v>144</v>
      </c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8">
        <v>20</v>
      </c>
      <c r="AB6" s="99"/>
    </row>
    <row r="7" spans="1:28" ht="15" customHeight="1">
      <c r="A7" s="107"/>
      <c r="B7" s="94"/>
      <c r="C7" s="94"/>
      <c r="D7" s="96" t="s">
        <v>145</v>
      </c>
      <c r="E7" s="96"/>
      <c r="F7" s="96"/>
      <c r="G7" s="96"/>
      <c r="H7" s="96"/>
      <c r="I7" s="97" t="s">
        <v>146</v>
      </c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8">
        <v>364</v>
      </c>
      <c r="AB7" s="99"/>
    </row>
    <row r="8" spans="1:28" ht="15" customHeight="1">
      <c r="A8" s="107"/>
      <c r="B8" s="94"/>
      <c r="C8" s="94"/>
      <c r="D8" s="96"/>
      <c r="E8" s="96"/>
      <c r="F8" s="96"/>
      <c r="G8" s="96"/>
      <c r="H8" s="96"/>
      <c r="I8" s="97" t="s">
        <v>147</v>
      </c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8"/>
      <c r="AB8" s="99"/>
    </row>
    <row r="9" spans="1:28" ht="15" customHeight="1">
      <c r="A9" s="107"/>
      <c r="B9" s="94"/>
      <c r="C9" s="94"/>
      <c r="D9" s="96"/>
      <c r="E9" s="96"/>
      <c r="F9" s="96"/>
      <c r="G9" s="96"/>
      <c r="H9" s="96"/>
      <c r="I9" s="97" t="s">
        <v>148</v>
      </c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8"/>
      <c r="AB9" s="99"/>
    </row>
    <row r="10" spans="1:28" ht="15" customHeight="1">
      <c r="A10" s="107"/>
      <c r="B10" s="94"/>
      <c r="C10" s="94"/>
      <c r="D10" s="109" t="s">
        <v>149</v>
      </c>
      <c r="E10" s="109"/>
      <c r="F10" s="109"/>
      <c r="G10" s="109"/>
      <c r="H10" s="109"/>
      <c r="I10" s="97" t="s">
        <v>150</v>
      </c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8">
        <v>150</v>
      </c>
      <c r="AB10" s="99"/>
    </row>
    <row r="11" spans="1:28" ht="15" customHeight="1">
      <c r="A11" s="107"/>
      <c r="B11" s="94"/>
      <c r="C11" s="94"/>
      <c r="D11" s="109"/>
      <c r="E11" s="109"/>
      <c r="F11" s="109"/>
      <c r="G11" s="109"/>
      <c r="H11" s="109"/>
      <c r="I11" s="97" t="s">
        <v>151</v>
      </c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8"/>
      <c r="AB11" s="99"/>
    </row>
    <row r="12" spans="1:30" ht="15" customHeight="1">
      <c r="A12" s="107"/>
      <c r="B12" s="94"/>
      <c r="C12" s="94"/>
      <c r="D12" s="109" t="s">
        <v>152</v>
      </c>
      <c r="E12" s="109"/>
      <c r="F12" s="109"/>
      <c r="G12" s="109"/>
      <c r="H12" s="109"/>
      <c r="I12" s="97" t="s">
        <v>153</v>
      </c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8">
        <v>150</v>
      </c>
      <c r="AB12" s="99"/>
      <c r="AD12" s="84"/>
    </row>
    <row r="13" spans="1:28" ht="15" customHeight="1">
      <c r="A13" s="107"/>
      <c r="B13" s="94"/>
      <c r="C13" s="94"/>
      <c r="D13" s="109"/>
      <c r="E13" s="109"/>
      <c r="F13" s="109"/>
      <c r="G13" s="109"/>
      <c r="H13" s="109"/>
      <c r="I13" s="97" t="s">
        <v>154</v>
      </c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8"/>
      <c r="AB13" s="99"/>
    </row>
    <row r="14" spans="1:28" ht="19.5" customHeight="1">
      <c r="A14" s="107"/>
      <c r="B14" s="95"/>
      <c r="C14" s="95"/>
      <c r="D14" s="117"/>
      <c r="E14" s="118"/>
      <c r="F14" s="118"/>
      <c r="G14" s="118"/>
      <c r="H14" s="118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20" t="s">
        <v>155</v>
      </c>
      <c r="Y14" s="121"/>
      <c r="Z14" s="121"/>
      <c r="AA14" s="122">
        <f>SUM(AA6:AB13)</f>
        <v>684</v>
      </c>
      <c r="AB14" s="123"/>
    </row>
    <row r="15" spans="1:32" ht="15" customHeight="1">
      <c r="A15" s="107"/>
      <c r="B15" s="110" t="s">
        <v>156</v>
      </c>
      <c r="C15" s="113" t="s">
        <v>157</v>
      </c>
      <c r="D15" s="115" t="s">
        <v>61</v>
      </c>
      <c r="E15" s="115"/>
      <c r="F15" s="115"/>
      <c r="G15" s="115"/>
      <c r="H15" s="115"/>
      <c r="I15" s="116" t="s">
        <v>158</v>
      </c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24">
        <v>29</v>
      </c>
      <c r="AB15" s="125"/>
      <c r="AE15" s="124">
        <v>19</v>
      </c>
      <c r="AF15" s="125"/>
    </row>
    <row r="16" spans="1:32" ht="15" customHeight="1">
      <c r="A16" s="107"/>
      <c r="B16" s="111"/>
      <c r="C16" s="114"/>
      <c r="D16" s="96" t="s">
        <v>0</v>
      </c>
      <c r="E16" s="96"/>
      <c r="F16" s="96"/>
      <c r="G16" s="96"/>
      <c r="H16" s="96"/>
      <c r="I16" s="97" t="s">
        <v>159</v>
      </c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126">
        <v>26</v>
      </c>
      <c r="AB16" s="127"/>
      <c r="AE16" s="126">
        <v>28</v>
      </c>
      <c r="AF16" s="127"/>
    </row>
    <row r="17" spans="1:30" ht="15" customHeight="1">
      <c r="A17" s="107"/>
      <c r="B17" s="111"/>
      <c r="C17" s="114"/>
      <c r="D17" s="96" t="s">
        <v>20</v>
      </c>
      <c r="E17" s="96"/>
      <c r="F17" s="96"/>
      <c r="G17" s="96"/>
      <c r="H17" s="96"/>
      <c r="I17" s="97" t="s">
        <v>160</v>
      </c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126">
        <v>27</v>
      </c>
      <c r="AB17" s="127"/>
      <c r="AC17" s="126">
        <v>31</v>
      </c>
      <c r="AD17" s="127"/>
    </row>
    <row r="18" spans="1:30" ht="15" customHeight="1">
      <c r="A18" s="107"/>
      <c r="B18" s="111"/>
      <c r="C18" s="114"/>
      <c r="D18" s="96" t="s">
        <v>62</v>
      </c>
      <c r="E18" s="96"/>
      <c r="F18" s="96"/>
      <c r="G18" s="96"/>
      <c r="H18" s="96"/>
      <c r="I18" s="97" t="s">
        <v>161</v>
      </c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126">
        <v>31</v>
      </c>
      <c r="AB18" s="127"/>
      <c r="AC18" s="126">
        <v>30</v>
      </c>
      <c r="AD18" s="127"/>
    </row>
    <row r="19" spans="1:30" ht="15" customHeight="1">
      <c r="A19" s="107"/>
      <c r="B19" s="111"/>
      <c r="C19" s="114"/>
      <c r="D19" s="96" t="s">
        <v>162</v>
      </c>
      <c r="E19" s="96"/>
      <c r="F19" s="96"/>
      <c r="G19" s="96"/>
      <c r="H19" s="96"/>
      <c r="I19" s="97" t="s">
        <v>163</v>
      </c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126">
        <v>30</v>
      </c>
      <c r="AB19" s="127"/>
      <c r="AC19" s="126">
        <v>30</v>
      </c>
      <c r="AD19" s="127"/>
    </row>
    <row r="20" spans="1:32" ht="15" customHeight="1">
      <c r="A20" s="107"/>
      <c r="B20" s="111"/>
      <c r="C20" s="114"/>
      <c r="D20" s="96" t="s">
        <v>11</v>
      </c>
      <c r="E20" s="96"/>
      <c r="F20" s="96"/>
      <c r="G20" s="96"/>
      <c r="H20" s="96"/>
      <c r="I20" s="97" t="s">
        <v>164</v>
      </c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126">
        <v>30</v>
      </c>
      <c r="AB20" s="127"/>
      <c r="AE20" s="126">
        <v>28</v>
      </c>
      <c r="AF20" s="127"/>
    </row>
    <row r="21" spans="1:32" ht="15" customHeight="1">
      <c r="A21" s="107"/>
      <c r="B21" s="111"/>
      <c r="C21" s="114"/>
      <c r="D21" s="96" t="s">
        <v>64</v>
      </c>
      <c r="E21" s="96"/>
      <c r="F21" s="96"/>
      <c r="G21" s="96"/>
      <c r="H21" s="96"/>
      <c r="I21" s="97" t="s">
        <v>165</v>
      </c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126">
        <v>40</v>
      </c>
      <c r="AB21" s="127"/>
      <c r="AE21" s="126">
        <v>60</v>
      </c>
      <c r="AF21" s="127"/>
    </row>
    <row r="22" spans="1:28" ht="15" customHeight="1">
      <c r="A22" s="107"/>
      <c r="B22" s="111"/>
      <c r="C22" s="114"/>
      <c r="D22" s="96" t="s">
        <v>21</v>
      </c>
      <c r="E22" s="96"/>
      <c r="F22" s="96"/>
      <c r="G22" s="96"/>
      <c r="H22" s="96"/>
      <c r="I22" s="97" t="s">
        <v>166</v>
      </c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128">
        <v>26</v>
      </c>
      <c r="AB22" s="129"/>
    </row>
    <row r="23" spans="1:32" ht="15" customHeight="1">
      <c r="A23" s="107"/>
      <c r="B23" s="111"/>
      <c r="C23" s="114"/>
      <c r="D23" s="130" t="s">
        <v>2</v>
      </c>
      <c r="E23" s="130"/>
      <c r="F23" s="130"/>
      <c r="G23" s="130"/>
      <c r="H23" s="130"/>
      <c r="I23" s="131" t="s">
        <v>167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2">
        <v>25</v>
      </c>
      <c r="AB23" s="133"/>
      <c r="AE23" s="156">
        <v>16</v>
      </c>
      <c r="AF23" s="157"/>
    </row>
    <row r="24" spans="1:32" ht="15" customHeight="1">
      <c r="A24" s="107"/>
      <c r="B24" s="111"/>
      <c r="C24" s="114"/>
      <c r="D24" s="134" t="s">
        <v>67</v>
      </c>
      <c r="E24" s="134"/>
      <c r="F24" s="134"/>
      <c r="G24" s="134"/>
      <c r="H24" s="134"/>
      <c r="I24" s="135" t="s">
        <v>168</v>
      </c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6">
        <v>41</v>
      </c>
      <c r="AB24" s="137"/>
      <c r="AE24" s="136">
        <v>48</v>
      </c>
      <c r="AF24" s="137"/>
    </row>
    <row r="25" spans="1:32" ht="15" customHeight="1">
      <c r="A25" s="107"/>
      <c r="B25" s="111"/>
      <c r="C25" s="114"/>
      <c r="D25" s="109" t="s">
        <v>55</v>
      </c>
      <c r="E25" s="109"/>
      <c r="F25" s="109"/>
      <c r="G25" s="109"/>
      <c r="H25" s="109"/>
      <c r="I25" s="97" t="s">
        <v>169</v>
      </c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126">
        <v>44</v>
      </c>
      <c r="AB25" s="127"/>
      <c r="AE25" s="126">
        <v>56</v>
      </c>
      <c r="AF25" s="127"/>
    </row>
    <row r="26" spans="1:30" ht="15" customHeight="1">
      <c r="A26" s="107"/>
      <c r="B26" s="111"/>
      <c r="C26" s="114"/>
      <c r="D26" s="109" t="s">
        <v>170</v>
      </c>
      <c r="E26" s="109"/>
      <c r="F26" s="109"/>
      <c r="G26" s="109"/>
      <c r="H26" s="109"/>
      <c r="I26" s="97" t="s">
        <v>171</v>
      </c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126">
        <v>47</v>
      </c>
      <c r="AB26" s="127"/>
      <c r="AC26" s="126">
        <v>40</v>
      </c>
      <c r="AD26" s="127"/>
    </row>
    <row r="27" spans="1:30" ht="15" customHeight="1">
      <c r="A27" s="107"/>
      <c r="B27" s="111"/>
      <c r="C27" s="114"/>
      <c r="D27" s="109" t="s">
        <v>172</v>
      </c>
      <c r="E27" s="109"/>
      <c r="F27" s="109"/>
      <c r="G27" s="109"/>
      <c r="H27" s="109"/>
      <c r="I27" s="97" t="s">
        <v>173</v>
      </c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126">
        <v>34</v>
      </c>
      <c r="AB27" s="127"/>
      <c r="AC27" s="126">
        <v>48</v>
      </c>
      <c r="AD27" s="127"/>
    </row>
    <row r="28" spans="1:30" ht="15" customHeight="1">
      <c r="A28" s="107"/>
      <c r="B28" s="111"/>
      <c r="C28" s="114"/>
      <c r="D28" s="109" t="s">
        <v>174</v>
      </c>
      <c r="E28" s="109"/>
      <c r="F28" s="109"/>
      <c r="G28" s="109"/>
      <c r="H28" s="109"/>
      <c r="I28" s="97" t="s">
        <v>175</v>
      </c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126">
        <v>46</v>
      </c>
      <c r="AB28" s="127"/>
      <c r="AC28" s="126">
        <v>40</v>
      </c>
      <c r="AD28" s="127"/>
    </row>
    <row r="29" spans="1:32" ht="15" customHeight="1">
      <c r="A29" s="107"/>
      <c r="B29" s="111"/>
      <c r="C29" s="114"/>
      <c r="D29" s="109" t="s">
        <v>176</v>
      </c>
      <c r="E29" s="109"/>
      <c r="F29" s="109"/>
      <c r="G29" s="109"/>
      <c r="H29" s="109"/>
      <c r="I29" s="97" t="s">
        <v>177</v>
      </c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126">
        <v>44</v>
      </c>
      <c r="AB29" s="127"/>
      <c r="AE29" s="126">
        <v>48</v>
      </c>
      <c r="AF29" s="127"/>
    </row>
    <row r="30" spans="1:30" ht="15" customHeight="1">
      <c r="A30" s="107"/>
      <c r="B30" s="111"/>
      <c r="C30" s="114"/>
      <c r="D30" s="109" t="s">
        <v>72</v>
      </c>
      <c r="E30" s="109"/>
      <c r="F30" s="109"/>
      <c r="G30" s="109"/>
      <c r="H30" s="109"/>
      <c r="I30" s="97" t="s">
        <v>178</v>
      </c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126">
        <v>12</v>
      </c>
      <c r="AB30" s="127"/>
      <c r="AC30" s="126">
        <v>24</v>
      </c>
      <c r="AD30" s="127"/>
    </row>
    <row r="31" spans="1:28" ht="19.5" customHeight="1">
      <c r="A31" s="107"/>
      <c r="B31" s="111"/>
      <c r="C31" s="114"/>
      <c r="D31" s="139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1" t="s">
        <v>179</v>
      </c>
      <c r="Y31" s="142"/>
      <c r="Z31" s="142"/>
      <c r="AA31" s="128">
        <f>SUM(AA15:AB30)</f>
        <v>532</v>
      </c>
      <c r="AB31" s="129"/>
    </row>
    <row r="32" spans="1:32" ht="15" customHeight="1">
      <c r="A32" s="107"/>
      <c r="B32" s="111"/>
      <c r="C32" s="114" t="s">
        <v>180</v>
      </c>
      <c r="D32" s="143" t="s">
        <v>13</v>
      </c>
      <c r="E32" s="143"/>
      <c r="F32" s="143"/>
      <c r="G32" s="143"/>
      <c r="H32" s="143"/>
      <c r="I32" s="135" t="s">
        <v>181</v>
      </c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97"/>
      <c r="Y32" s="97"/>
      <c r="Z32" s="97"/>
      <c r="AA32" s="126">
        <v>48</v>
      </c>
      <c r="AB32" s="127"/>
      <c r="AE32" s="126">
        <v>44</v>
      </c>
      <c r="AF32" s="127"/>
    </row>
    <row r="33" spans="1:32" ht="15" customHeight="1">
      <c r="A33" s="107"/>
      <c r="B33" s="111"/>
      <c r="C33" s="114"/>
      <c r="D33" s="138" t="s">
        <v>65</v>
      </c>
      <c r="E33" s="138"/>
      <c r="F33" s="138"/>
      <c r="G33" s="138"/>
      <c r="H33" s="138"/>
      <c r="I33" s="97" t="s">
        <v>182</v>
      </c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126">
        <v>50</v>
      </c>
      <c r="AB33" s="127"/>
      <c r="AE33" s="126">
        <v>43</v>
      </c>
      <c r="AF33" s="127"/>
    </row>
    <row r="34" spans="1:30" ht="15" customHeight="1">
      <c r="A34" s="107"/>
      <c r="B34" s="111"/>
      <c r="C34" s="114"/>
      <c r="D34" s="138" t="s">
        <v>45</v>
      </c>
      <c r="E34" s="138"/>
      <c r="F34" s="138"/>
      <c r="G34" s="138"/>
      <c r="H34" s="138"/>
      <c r="I34" s="97" t="s">
        <v>183</v>
      </c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126">
        <v>57</v>
      </c>
      <c r="AB34" s="127"/>
      <c r="AC34" s="126">
        <v>40</v>
      </c>
      <c r="AD34" s="127"/>
    </row>
    <row r="35" spans="1:30" ht="15" customHeight="1">
      <c r="A35" s="107"/>
      <c r="B35" s="111"/>
      <c r="C35" s="114"/>
      <c r="D35" s="138" t="s">
        <v>184</v>
      </c>
      <c r="E35" s="138"/>
      <c r="F35" s="138"/>
      <c r="G35" s="138"/>
      <c r="H35" s="138"/>
      <c r="I35" s="97" t="s">
        <v>185</v>
      </c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126">
        <v>22</v>
      </c>
      <c r="AB35" s="127"/>
      <c r="AC35" s="126">
        <v>58</v>
      </c>
      <c r="AD35" s="127"/>
    </row>
    <row r="36" spans="1:30" ht="15" customHeight="1">
      <c r="A36" s="107"/>
      <c r="B36" s="111"/>
      <c r="C36" s="114"/>
      <c r="D36" s="138" t="s">
        <v>186</v>
      </c>
      <c r="E36" s="138"/>
      <c r="F36" s="138"/>
      <c r="G36" s="138"/>
      <c r="H36" s="138"/>
      <c r="I36" s="97" t="s">
        <v>187</v>
      </c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126">
        <v>27</v>
      </c>
      <c r="AB36" s="127"/>
      <c r="AC36" s="126">
        <v>16</v>
      </c>
      <c r="AD36" s="127"/>
    </row>
    <row r="37" spans="1:32" ht="15" customHeight="1">
      <c r="A37" s="107"/>
      <c r="B37" s="111"/>
      <c r="C37" s="114"/>
      <c r="D37" s="138" t="s">
        <v>66</v>
      </c>
      <c r="E37" s="138"/>
      <c r="F37" s="138"/>
      <c r="G37" s="138"/>
      <c r="H37" s="138"/>
      <c r="I37" s="97" t="s">
        <v>188</v>
      </c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126">
        <v>22</v>
      </c>
      <c r="AB37" s="127"/>
      <c r="AE37" s="126">
        <v>44</v>
      </c>
      <c r="AF37" s="127"/>
    </row>
    <row r="38" spans="1:28" ht="15" customHeight="1">
      <c r="A38" s="107"/>
      <c r="B38" s="111"/>
      <c r="C38" s="114"/>
      <c r="D38" s="138" t="s">
        <v>25</v>
      </c>
      <c r="E38" s="138"/>
      <c r="F38" s="138"/>
      <c r="G38" s="138"/>
      <c r="H38" s="138"/>
      <c r="I38" s="97" t="s">
        <v>189</v>
      </c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128">
        <v>60</v>
      </c>
      <c r="AB38" s="129"/>
    </row>
    <row r="39" spans="1:32" ht="15" customHeight="1">
      <c r="A39" s="107"/>
      <c r="B39" s="111"/>
      <c r="C39" s="114"/>
      <c r="D39" s="144" t="s">
        <v>14</v>
      </c>
      <c r="E39" s="144"/>
      <c r="F39" s="144"/>
      <c r="G39" s="144"/>
      <c r="H39" s="144"/>
      <c r="I39" s="131" t="s">
        <v>190</v>
      </c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2">
        <v>17</v>
      </c>
      <c r="AB39" s="133"/>
      <c r="AE39" s="156">
        <v>17</v>
      </c>
      <c r="AF39" s="157"/>
    </row>
    <row r="40" spans="1:32" ht="15" customHeight="1">
      <c r="A40" s="107"/>
      <c r="B40" s="111"/>
      <c r="C40" s="114"/>
      <c r="D40" s="145" t="s">
        <v>30</v>
      </c>
      <c r="E40" s="145"/>
      <c r="F40" s="145"/>
      <c r="G40" s="145"/>
      <c r="H40" s="145"/>
      <c r="I40" s="135" t="s">
        <v>191</v>
      </c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6">
        <v>28</v>
      </c>
      <c r="AB40" s="137"/>
      <c r="AE40" s="136">
        <v>32</v>
      </c>
      <c r="AF40" s="137"/>
    </row>
    <row r="41" spans="1:30" ht="15" customHeight="1">
      <c r="A41" s="107"/>
      <c r="B41" s="111"/>
      <c r="C41" s="114"/>
      <c r="D41" s="146" t="s">
        <v>31</v>
      </c>
      <c r="E41" s="146"/>
      <c r="F41" s="146"/>
      <c r="G41" s="146"/>
      <c r="H41" s="146"/>
      <c r="I41" s="97" t="s">
        <v>192</v>
      </c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126">
        <v>42</v>
      </c>
      <c r="AB41" s="127"/>
      <c r="AC41" s="126">
        <v>32</v>
      </c>
      <c r="AD41" s="127"/>
    </row>
    <row r="42" spans="1:30" ht="15" customHeight="1">
      <c r="A42" s="107"/>
      <c r="B42" s="111"/>
      <c r="C42" s="114"/>
      <c r="D42" s="146" t="s">
        <v>73</v>
      </c>
      <c r="E42" s="146"/>
      <c r="F42" s="146"/>
      <c r="G42" s="146"/>
      <c r="H42" s="146"/>
      <c r="I42" s="97" t="s">
        <v>193</v>
      </c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126">
        <v>38</v>
      </c>
      <c r="AB42" s="127"/>
      <c r="AC42" s="126">
        <v>32</v>
      </c>
      <c r="AD42" s="127"/>
    </row>
    <row r="43" spans="1:32" ht="15" customHeight="1">
      <c r="A43" s="107"/>
      <c r="B43" s="111"/>
      <c r="C43" s="114"/>
      <c r="D43" s="146" t="s">
        <v>56</v>
      </c>
      <c r="E43" s="146"/>
      <c r="F43" s="146"/>
      <c r="G43" s="146"/>
      <c r="H43" s="146"/>
      <c r="I43" s="97" t="s">
        <v>194</v>
      </c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126">
        <v>38</v>
      </c>
      <c r="AB43" s="127"/>
      <c r="AE43" s="126">
        <v>48</v>
      </c>
      <c r="AF43" s="127"/>
    </row>
    <row r="44" spans="1:32" ht="15" customHeight="1">
      <c r="A44" s="107"/>
      <c r="B44" s="111"/>
      <c r="C44" s="114"/>
      <c r="D44" s="146" t="s">
        <v>195</v>
      </c>
      <c r="E44" s="146"/>
      <c r="F44" s="146"/>
      <c r="G44" s="146"/>
      <c r="H44" s="146"/>
      <c r="I44" s="97" t="s">
        <v>196</v>
      </c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126">
        <v>40</v>
      </c>
      <c r="AB44" s="127"/>
      <c r="AE44" s="126">
        <v>22</v>
      </c>
      <c r="AF44" s="127"/>
    </row>
    <row r="45" spans="1:30" ht="15" customHeight="1">
      <c r="A45" s="107"/>
      <c r="B45" s="111"/>
      <c r="C45" s="114"/>
      <c r="D45" s="146" t="s">
        <v>197</v>
      </c>
      <c r="E45" s="146"/>
      <c r="F45" s="146"/>
      <c r="G45" s="146"/>
      <c r="H45" s="146"/>
      <c r="I45" s="97" t="s">
        <v>198</v>
      </c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126">
        <v>50</v>
      </c>
      <c r="AB45" s="127"/>
      <c r="AC45" s="126">
        <v>32</v>
      </c>
      <c r="AD45" s="127"/>
    </row>
    <row r="46" spans="1:28" ht="15" customHeight="1">
      <c r="A46" s="107"/>
      <c r="B46" s="111"/>
      <c r="C46" s="114"/>
      <c r="D46" s="146" t="s">
        <v>76</v>
      </c>
      <c r="E46" s="146"/>
      <c r="F46" s="146"/>
      <c r="G46" s="146"/>
      <c r="H46" s="146"/>
      <c r="I46" s="97" t="s">
        <v>199</v>
      </c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128">
        <v>52</v>
      </c>
      <c r="AB46" s="129"/>
    </row>
    <row r="47" spans="1:32" ht="15" customHeight="1">
      <c r="A47" s="107"/>
      <c r="B47" s="111"/>
      <c r="C47" s="114"/>
      <c r="D47" s="146" t="s">
        <v>200</v>
      </c>
      <c r="E47" s="146"/>
      <c r="F47" s="146"/>
      <c r="G47" s="146"/>
      <c r="H47" s="146"/>
      <c r="I47" s="97" t="s">
        <v>177</v>
      </c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126">
        <v>29</v>
      </c>
      <c r="AB47" s="127"/>
      <c r="AE47" s="126">
        <v>32</v>
      </c>
      <c r="AF47" s="127"/>
    </row>
    <row r="48" spans="1:28" ht="19.5" customHeight="1">
      <c r="A48" s="107"/>
      <c r="B48" s="111"/>
      <c r="C48" s="114"/>
      <c r="D48" s="139"/>
      <c r="E48" s="140"/>
      <c r="F48" s="140"/>
      <c r="G48" s="140"/>
      <c r="H48" s="140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141" t="s">
        <v>201</v>
      </c>
      <c r="Y48" s="142"/>
      <c r="Z48" s="142"/>
      <c r="AA48" s="128">
        <f>SUM(AA32:AB47)</f>
        <v>620</v>
      </c>
      <c r="AB48" s="129"/>
    </row>
    <row r="49" spans="1:32" ht="19.5" customHeight="1">
      <c r="A49" s="107"/>
      <c r="B49" s="112"/>
      <c r="C49" s="85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120" t="s">
        <v>202</v>
      </c>
      <c r="Y49" s="121"/>
      <c r="Z49" s="121"/>
      <c r="AA49" s="132">
        <f>AA31+AA48</f>
        <v>1152</v>
      </c>
      <c r="AB49" s="133"/>
      <c r="AD49" s="88">
        <f>SUM(AC17:AD48)</f>
        <v>453</v>
      </c>
      <c r="AF49" s="88">
        <f>SUM(AE15:AF48)</f>
        <v>585</v>
      </c>
    </row>
    <row r="50" spans="1:30" ht="19.5" customHeight="1">
      <c r="A50" s="108"/>
      <c r="B50" s="89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152" t="s">
        <v>203</v>
      </c>
      <c r="V50" s="153"/>
      <c r="W50" s="153"/>
      <c r="X50" s="153"/>
      <c r="Y50" s="153"/>
      <c r="Z50" s="153"/>
      <c r="AA50" s="154">
        <f>AA14+AA49</f>
        <v>1836</v>
      </c>
      <c r="AB50" s="155"/>
      <c r="AD50" s="81" t="s">
        <v>204</v>
      </c>
    </row>
    <row r="51" spans="1:28" ht="30" customHeight="1">
      <c r="A51" s="147" t="s">
        <v>205</v>
      </c>
      <c r="B51" s="148"/>
      <c r="C51" s="148"/>
      <c r="D51" s="148"/>
      <c r="E51" s="148"/>
      <c r="F51" s="148"/>
      <c r="G51" s="149" t="s">
        <v>206</v>
      </c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1"/>
    </row>
  </sheetData>
  <sheetProtection/>
  <mergeCells count="178">
    <mergeCell ref="AE44:AF44"/>
    <mergeCell ref="AE47:AF47"/>
    <mergeCell ref="AE37:AF37"/>
    <mergeCell ref="AE39:AF39"/>
    <mergeCell ref="AE40:AF40"/>
    <mergeCell ref="AC45:AD45"/>
    <mergeCell ref="AE24:AF24"/>
    <mergeCell ref="AE25:AF25"/>
    <mergeCell ref="AE29:AF29"/>
    <mergeCell ref="AE32:AF32"/>
    <mergeCell ref="AE33:AF33"/>
    <mergeCell ref="AC35:AD35"/>
    <mergeCell ref="AE43:AF43"/>
    <mergeCell ref="AC42:AD42"/>
    <mergeCell ref="AC27:AD27"/>
    <mergeCell ref="AC28:AD28"/>
    <mergeCell ref="AC30:AD30"/>
    <mergeCell ref="AC34:AD34"/>
    <mergeCell ref="AE15:AF15"/>
    <mergeCell ref="AE16:AF16"/>
    <mergeCell ref="AE20:AF20"/>
    <mergeCell ref="AE21:AF21"/>
    <mergeCell ref="AE23:AF23"/>
    <mergeCell ref="AC17:AD17"/>
    <mergeCell ref="AC18:AD18"/>
    <mergeCell ref="AC19:AD19"/>
    <mergeCell ref="AC26:AD26"/>
    <mergeCell ref="AC36:AD36"/>
    <mergeCell ref="AC41:AD41"/>
    <mergeCell ref="A51:F51"/>
    <mergeCell ref="G51:AB51"/>
    <mergeCell ref="D48:H48"/>
    <mergeCell ref="X48:Z48"/>
    <mergeCell ref="AA48:AB48"/>
    <mergeCell ref="X49:Z49"/>
    <mergeCell ref="AA49:AB49"/>
    <mergeCell ref="U50:Z50"/>
    <mergeCell ref="AA50:AB50"/>
    <mergeCell ref="C32:C48"/>
    <mergeCell ref="D46:H46"/>
    <mergeCell ref="I46:Z46"/>
    <mergeCell ref="AA46:AB46"/>
    <mergeCell ref="D47:H47"/>
    <mergeCell ref="I47:Z47"/>
    <mergeCell ref="AA47:AB47"/>
    <mergeCell ref="D44:H44"/>
    <mergeCell ref="I44:Z44"/>
    <mergeCell ref="AA44:AB44"/>
    <mergeCell ref="D45:H45"/>
    <mergeCell ref="I45:Z45"/>
    <mergeCell ref="AA45:AB45"/>
    <mergeCell ref="D42:H42"/>
    <mergeCell ref="I42:Z42"/>
    <mergeCell ref="AA42:AB42"/>
    <mergeCell ref="D43:H43"/>
    <mergeCell ref="I43:Z43"/>
    <mergeCell ref="AA43:AB43"/>
    <mergeCell ref="D40:H40"/>
    <mergeCell ref="I40:Z40"/>
    <mergeCell ref="AA40:AB40"/>
    <mergeCell ref="D41:H41"/>
    <mergeCell ref="I41:Z41"/>
    <mergeCell ref="AA41:AB41"/>
    <mergeCell ref="D38:H38"/>
    <mergeCell ref="I38:Z38"/>
    <mergeCell ref="AA38:AB38"/>
    <mergeCell ref="D39:H39"/>
    <mergeCell ref="I39:Z39"/>
    <mergeCell ref="AA39:AB39"/>
    <mergeCell ref="D36:H36"/>
    <mergeCell ref="I36:Z36"/>
    <mergeCell ref="AA36:AB36"/>
    <mergeCell ref="D37:H37"/>
    <mergeCell ref="I37:Z37"/>
    <mergeCell ref="AA37:AB37"/>
    <mergeCell ref="D32:H32"/>
    <mergeCell ref="I32:Z32"/>
    <mergeCell ref="AA32:AB32"/>
    <mergeCell ref="AA33:AB33"/>
    <mergeCell ref="D34:H34"/>
    <mergeCell ref="I34:Z34"/>
    <mergeCell ref="AA34:AB34"/>
    <mergeCell ref="D33:H33"/>
    <mergeCell ref="I33:Z33"/>
    <mergeCell ref="D30:H30"/>
    <mergeCell ref="I30:Z30"/>
    <mergeCell ref="AA30:AB30"/>
    <mergeCell ref="D35:H35"/>
    <mergeCell ref="I35:Z35"/>
    <mergeCell ref="AA35:AB35"/>
    <mergeCell ref="D31:H31"/>
    <mergeCell ref="I31:W31"/>
    <mergeCell ref="X31:Z31"/>
    <mergeCell ref="AA31:AB31"/>
    <mergeCell ref="D28:H28"/>
    <mergeCell ref="I28:Z28"/>
    <mergeCell ref="AA28:AB28"/>
    <mergeCell ref="D29:H29"/>
    <mergeCell ref="I29:Z29"/>
    <mergeCell ref="AA29:AB29"/>
    <mergeCell ref="D26:H26"/>
    <mergeCell ref="I26:Z26"/>
    <mergeCell ref="AA26:AB26"/>
    <mergeCell ref="D27:H27"/>
    <mergeCell ref="I27:Z27"/>
    <mergeCell ref="AA27:AB27"/>
    <mergeCell ref="D24:H24"/>
    <mergeCell ref="I24:Z24"/>
    <mergeCell ref="AA24:AB24"/>
    <mergeCell ref="D25:H25"/>
    <mergeCell ref="I25:Z25"/>
    <mergeCell ref="AA25:AB25"/>
    <mergeCell ref="D22:H22"/>
    <mergeCell ref="I22:Z22"/>
    <mergeCell ref="AA22:AB22"/>
    <mergeCell ref="D23:H23"/>
    <mergeCell ref="I23:Z23"/>
    <mergeCell ref="AA23:AB23"/>
    <mergeCell ref="D20:H20"/>
    <mergeCell ref="I20:Z20"/>
    <mergeCell ref="AA20:AB20"/>
    <mergeCell ref="AA18:AB18"/>
    <mergeCell ref="D21:H21"/>
    <mergeCell ref="I21:Z21"/>
    <mergeCell ref="AA21:AB21"/>
    <mergeCell ref="AA14:AB14"/>
    <mergeCell ref="AA15:AB15"/>
    <mergeCell ref="I16:Z16"/>
    <mergeCell ref="AA16:AB16"/>
    <mergeCell ref="AA17:AB17"/>
    <mergeCell ref="D19:H19"/>
    <mergeCell ref="I19:Z19"/>
    <mergeCell ref="AA19:AB19"/>
    <mergeCell ref="D17:H17"/>
    <mergeCell ref="I17:Z17"/>
    <mergeCell ref="D16:H16"/>
    <mergeCell ref="D18:H18"/>
    <mergeCell ref="I18:Z18"/>
    <mergeCell ref="D14:H14"/>
    <mergeCell ref="I14:W14"/>
    <mergeCell ref="X14:Z14"/>
    <mergeCell ref="AA13:AB13"/>
    <mergeCell ref="D11:H11"/>
    <mergeCell ref="I11:Z11"/>
    <mergeCell ref="AA11:AB11"/>
    <mergeCell ref="D12:H12"/>
    <mergeCell ref="I12:Z12"/>
    <mergeCell ref="AA12:AB12"/>
    <mergeCell ref="B15:B49"/>
    <mergeCell ref="C15:C31"/>
    <mergeCell ref="D15:H15"/>
    <mergeCell ref="I15:Z15"/>
    <mergeCell ref="AA6:AB6"/>
    <mergeCell ref="D7:H7"/>
    <mergeCell ref="AA9:AB9"/>
    <mergeCell ref="D10:H10"/>
    <mergeCell ref="I10:Z10"/>
    <mergeCell ref="AA10:AB10"/>
    <mergeCell ref="A1:AB1"/>
    <mergeCell ref="U3:AB3"/>
    <mergeCell ref="A4:F4"/>
    <mergeCell ref="G4:AB4"/>
    <mergeCell ref="A5:A50"/>
    <mergeCell ref="B5:H5"/>
    <mergeCell ref="I5:Z5"/>
    <mergeCell ref="I6:Z6"/>
    <mergeCell ref="D13:H13"/>
    <mergeCell ref="I13:Z13"/>
    <mergeCell ref="AA5:AB5"/>
    <mergeCell ref="B6:C14"/>
    <mergeCell ref="D6:H6"/>
    <mergeCell ref="D8:H8"/>
    <mergeCell ref="I8:Z8"/>
    <mergeCell ref="AA8:AB8"/>
    <mergeCell ref="I7:Z7"/>
    <mergeCell ref="AA7:AB7"/>
    <mergeCell ref="D9:H9"/>
    <mergeCell ref="I9:Z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  <headerFooter alignWithMargins="0">
    <oddHeader>&amp;R&amp;9別添1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G58"/>
  <sheetViews>
    <sheetView zoomScale="60" zoomScaleNormal="60" zoomScalePageLayoutView="0" workbookViewId="0" topLeftCell="A1">
      <pane xSplit="2" ySplit="2" topLeftCell="C3" activePane="bottomRight" state="frozen"/>
      <selection pane="topLeft" activeCell="O38" sqref="O38:S45"/>
      <selection pane="topRight" activeCell="O38" sqref="O38:S45"/>
      <selection pane="bottomLeft" activeCell="O38" sqref="O38:S45"/>
      <selection pane="bottomRight" activeCell="O38" sqref="O38:S45"/>
    </sheetView>
  </sheetViews>
  <sheetFormatPr defaultColWidth="9.00390625" defaultRowHeight="13.5"/>
  <cols>
    <col min="1" max="2" width="3.625" style="2" customWidth="1"/>
    <col min="3" max="10" width="9.00390625" style="2" customWidth="1"/>
    <col min="11" max="11" width="1.625" style="2" customWidth="1"/>
    <col min="12" max="13" width="2.75390625" style="2" customWidth="1"/>
    <col min="14" max="14" width="1.625" style="2" customWidth="1"/>
    <col min="15" max="16" width="6.625" style="2" customWidth="1"/>
    <col min="17" max="17" width="1.4921875" style="2" customWidth="1"/>
    <col min="18" max="20" width="1.625" style="2" customWidth="1"/>
    <col min="21" max="21" width="5.00390625" style="56" customWidth="1"/>
    <col min="22" max="24" width="1.625" style="56" customWidth="1"/>
    <col min="25" max="25" width="5.00390625" style="56" customWidth="1"/>
    <col min="26" max="26" width="1.625" style="2" customWidth="1"/>
    <col min="27" max="27" width="9.00390625" style="2" customWidth="1"/>
    <col min="28" max="28" width="11.375" style="2" customWidth="1"/>
    <col min="29" max="16384" width="9.00390625" style="2" customWidth="1"/>
  </cols>
  <sheetData>
    <row r="1" spans="1:33" ht="29.25" customHeight="1">
      <c r="A1" s="208" t="s">
        <v>41</v>
      </c>
      <c r="B1" s="208"/>
      <c r="C1" s="208"/>
      <c r="D1" s="208"/>
      <c r="E1" s="208"/>
      <c r="F1" s="208"/>
      <c r="G1" s="208"/>
      <c r="H1" s="208"/>
      <c r="I1" s="208"/>
      <c r="J1" s="208"/>
      <c r="K1" s="1"/>
      <c r="L1" s="1"/>
      <c r="M1" s="1"/>
      <c r="N1" s="1"/>
      <c r="O1" s="207" t="s">
        <v>126</v>
      </c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9"/>
      <c r="AE1" s="1"/>
      <c r="AF1" s="1"/>
      <c r="AG1" s="1"/>
    </row>
    <row r="2" spans="1:28" ht="42.75" customHeight="1">
      <c r="A2" s="205" t="s">
        <v>17</v>
      </c>
      <c r="B2" s="206"/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L2" s="215" t="s">
        <v>7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7"/>
      <c r="AB2" s="6"/>
    </row>
    <row r="3" spans="1:29" ht="24" customHeight="1">
      <c r="A3" s="13">
        <v>40148</v>
      </c>
      <c r="B3" s="12" t="str">
        <f aca="true" t="shared" si="0" ref="B3:B19">TEXT(WEEKDAY(A3),"aaa")</f>
        <v>火</v>
      </c>
      <c r="C3" s="15" t="s">
        <v>55</v>
      </c>
      <c r="D3" s="15" t="s">
        <v>55</v>
      </c>
      <c r="E3" s="76" t="s">
        <v>56</v>
      </c>
      <c r="F3" s="76" t="s">
        <v>56</v>
      </c>
      <c r="G3" s="78" t="s">
        <v>128</v>
      </c>
      <c r="H3" s="78" t="s">
        <v>128</v>
      </c>
      <c r="I3" s="78" t="s">
        <v>128</v>
      </c>
      <c r="J3" s="78" t="s">
        <v>128</v>
      </c>
      <c r="K3" s="16"/>
      <c r="L3" s="212" t="s">
        <v>8</v>
      </c>
      <c r="M3" s="213"/>
      <c r="N3" s="213"/>
      <c r="O3" s="213"/>
      <c r="P3" s="213"/>
      <c r="Q3" s="213"/>
      <c r="R3" s="213"/>
      <c r="S3" s="213"/>
      <c r="T3" s="214"/>
      <c r="U3" s="209" t="s">
        <v>9</v>
      </c>
      <c r="V3" s="210"/>
      <c r="W3" s="211"/>
      <c r="X3" s="218" t="s">
        <v>3</v>
      </c>
      <c r="Y3" s="219"/>
      <c r="Z3" s="220"/>
      <c r="AB3" s="6"/>
      <c r="AC3" s="4"/>
    </row>
    <row r="4" spans="1:29" ht="24" customHeight="1">
      <c r="A4" s="13">
        <v>40149</v>
      </c>
      <c r="B4" s="12" t="str">
        <f t="shared" si="0"/>
        <v>水</v>
      </c>
      <c r="C4" s="15" t="s">
        <v>68</v>
      </c>
      <c r="D4" s="15" t="s">
        <v>68</v>
      </c>
      <c r="E4" s="74" t="s">
        <v>31</v>
      </c>
      <c r="F4" s="74" t="s">
        <v>31</v>
      </c>
      <c r="G4" s="78" t="s">
        <v>128</v>
      </c>
      <c r="H4" s="78" t="s">
        <v>128</v>
      </c>
      <c r="I4" s="78" t="s">
        <v>128</v>
      </c>
      <c r="J4" s="78" t="s">
        <v>128</v>
      </c>
      <c r="K4" s="16"/>
      <c r="L4" s="189" t="s">
        <v>24</v>
      </c>
      <c r="M4" s="244" t="s">
        <v>10</v>
      </c>
      <c r="N4" s="17"/>
      <c r="O4" s="199" t="s">
        <v>19</v>
      </c>
      <c r="P4" s="199"/>
      <c r="Q4" s="199"/>
      <c r="R4" s="199"/>
      <c r="S4" s="199"/>
      <c r="T4" s="18"/>
      <c r="U4" s="179">
        <f>COUNTIF($C$3:$J$39,AB4)</f>
        <v>0</v>
      </c>
      <c r="V4" s="192"/>
      <c r="W4" s="30"/>
      <c r="X4" s="179">
        <f>U4+'11月'!X4:Y4</f>
        <v>1</v>
      </c>
      <c r="Y4" s="180"/>
      <c r="Z4" s="19"/>
      <c r="AA4" s="2">
        <v>22</v>
      </c>
      <c r="AB4" s="5" t="s">
        <v>12</v>
      </c>
      <c r="AC4" s="5" t="s">
        <v>12</v>
      </c>
    </row>
    <row r="5" spans="1:30" ht="24" customHeight="1">
      <c r="A5" s="13">
        <v>40150</v>
      </c>
      <c r="B5" s="12" t="str">
        <f t="shared" si="0"/>
        <v>木</v>
      </c>
      <c r="C5" s="15" t="s">
        <v>108</v>
      </c>
      <c r="D5" s="15" t="s">
        <v>108</v>
      </c>
      <c r="E5" s="74" t="s">
        <v>73</v>
      </c>
      <c r="F5" s="74" t="s">
        <v>73</v>
      </c>
      <c r="G5" s="78" t="s">
        <v>128</v>
      </c>
      <c r="H5" s="78" t="s">
        <v>128</v>
      </c>
      <c r="I5" s="78" t="s">
        <v>128</v>
      </c>
      <c r="J5" s="78" t="s">
        <v>128</v>
      </c>
      <c r="K5" s="16"/>
      <c r="L5" s="190"/>
      <c r="M5" s="245"/>
      <c r="N5" s="17"/>
      <c r="O5" s="199"/>
      <c r="P5" s="199"/>
      <c r="Q5" s="199"/>
      <c r="R5" s="199"/>
      <c r="S5" s="199"/>
      <c r="T5" s="18"/>
      <c r="U5" s="203"/>
      <c r="V5" s="204"/>
      <c r="W5" s="221"/>
      <c r="X5" s="203"/>
      <c r="Y5" s="204"/>
      <c r="Z5" s="20"/>
      <c r="AB5" s="4"/>
      <c r="AC5" s="4" t="s">
        <v>132</v>
      </c>
      <c r="AD5" s="4"/>
    </row>
    <row r="6" spans="1:29" ht="24" customHeight="1">
      <c r="A6" s="13">
        <v>40151</v>
      </c>
      <c r="B6" s="12" t="str">
        <f t="shared" si="0"/>
        <v>金</v>
      </c>
      <c r="C6" s="75" t="s">
        <v>103</v>
      </c>
      <c r="D6" s="75" t="s">
        <v>116</v>
      </c>
      <c r="E6" s="74" t="s">
        <v>110</v>
      </c>
      <c r="F6" s="74" t="s">
        <v>110</v>
      </c>
      <c r="G6" s="78" t="s">
        <v>128</v>
      </c>
      <c r="H6" s="78" t="s">
        <v>128</v>
      </c>
      <c r="I6" s="78" t="s">
        <v>128</v>
      </c>
      <c r="J6" s="78" t="s">
        <v>128</v>
      </c>
      <c r="K6" s="16"/>
      <c r="L6" s="190"/>
      <c r="M6" s="246"/>
      <c r="N6" s="21"/>
      <c r="O6" s="199" t="s">
        <v>5</v>
      </c>
      <c r="P6" s="199"/>
      <c r="Q6" s="199"/>
      <c r="R6" s="199"/>
      <c r="S6" s="199"/>
      <c r="T6" s="18"/>
      <c r="U6" s="179">
        <f>SUM(U4:W5)</f>
        <v>0</v>
      </c>
      <c r="V6" s="192"/>
      <c r="W6" s="30"/>
      <c r="X6" s="179">
        <f>SUM(X4:Y5)</f>
        <v>1</v>
      </c>
      <c r="Y6" s="180"/>
      <c r="Z6" s="19"/>
      <c r="AB6" s="4"/>
      <c r="AC6" s="4"/>
    </row>
    <row r="7" spans="1:29" ht="24" customHeight="1">
      <c r="A7" s="13">
        <v>40152</v>
      </c>
      <c r="B7" s="12" t="str">
        <f t="shared" si="0"/>
        <v>土</v>
      </c>
      <c r="C7" s="39"/>
      <c r="D7" s="39"/>
      <c r="E7" s="39"/>
      <c r="F7" s="39"/>
      <c r="G7" s="39"/>
      <c r="H7" s="39"/>
      <c r="I7" s="39"/>
      <c r="J7" s="39"/>
      <c r="K7" s="16"/>
      <c r="L7" s="190"/>
      <c r="M7" s="247" t="s">
        <v>22</v>
      </c>
      <c r="N7" s="22"/>
      <c r="O7" s="199" t="s">
        <v>61</v>
      </c>
      <c r="P7" s="199"/>
      <c r="Q7" s="199"/>
      <c r="R7" s="199"/>
      <c r="S7" s="199"/>
      <c r="T7" s="18"/>
      <c r="U7" s="179">
        <f>COUNTIF($C$3:$J$39,AB7)</f>
        <v>0</v>
      </c>
      <c r="V7" s="192"/>
      <c r="W7" s="30"/>
      <c r="X7" s="179">
        <f>U7+'11月'!X7:Y7</f>
        <v>29</v>
      </c>
      <c r="Y7" s="180"/>
      <c r="Z7" s="19"/>
      <c r="AA7" s="2">
        <v>28</v>
      </c>
      <c r="AB7" s="4" t="s">
        <v>61</v>
      </c>
      <c r="AC7" s="4" t="s">
        <v>61</v>
      </c>
    </row>
    <row r="8" spans="1:29" ht="24" customHeight="1">
      <c r="A8" s="13">
        <v>40153</v>
      </c>
      <c r="B8" s="12" t="str">
        <f t="shared" si="0"/>
        <v>日</v>
      </c>
      <c r="C8" s="39"/>
      <c r="D8" s="39"/>
      <c r="E8" s="39"/>
      <c r="F8" s="39"/>
      <c r="G8" s="39"/>
      <c r="H8" s="39"/>
      <c r="I8" s="39"/>
      <c r="J8" s="39"/>
      <c r="K8" s="16"/>
      <c r="L8" s="190"/>
      <c r="M8" s="242"/>
      <c r="N8" s="23"/>
      <c r="O8" s="199" t="s">
        <v>0</v>
      </c>
      <c r="P8" s="199"/>
      <c r="Q8" s="199"/>
      <c r="R8" s="199"/>
      <c r="S8" s="199"/>
      <c r="T8" s="18"/>
      <c r="U8" s="179">
        <f aca="true" t="shared" si="1" ref="U8:U15">COUNTIF($C$3:$J$39,AB8)</f>
        <v>0</v>
      </c>
      <c r="V8" s="192"/>
      <c r="W8" s="30"/>
      <c r="X8" s="179">
        <f>U8+'11月'!X8:Y8</f>
        <v>26</v>
      </c>
      <c r="Y8" s="180"/>
      <c r="Z8" s="19"/>
      <c r="AA8" s="2">
        <v>40</v>
      </c>
      <c r="AB8" s="4" t="s">
        <v>0</v>
      </c>
      <c r="AC8" s="4" t="s">
        <v>0</v>
      </c>
    </row>
    <row r="9" spans="1:29" ht="24" customHeight="1">
      <c r="A9" s="13">
        <v>40154</v>
      </c>
      <c r="B9" s="12" t="str">
        <f t="shared" si="0"/>
        <v>月</v>
      </c>
      <c r="C9" s="61" t="s">
        <v>47</v>
      </c>
      <c r="D9" s="61" t="s">
        <v>47</v>
      </c>
      <c r="E9" s="61" t="s">
        <v>47</v>
      </c>
      <c r="F9" s="61" t="s">
        <v>47</v>
      </c>
      <c r="G9" s="76" t="s">
        <v>30</v>
      </c>
      <c r="H9" s="76" t="s">
        <v>30</v>
      </c>
      <c r="I9" s="76" t="s">
        <v>30</v>
      </c>
      <c r="J9" s="76" t="s">
        <v>30</v>
      </c>
      <c r="K9" s="16"/>
      <c r="L9" s="190"/>
      <c r="M9" s="242"/>
      <c r="N9" s="23"/>
      <c r="O9" s="199" t="s">
        <v>20</v>
      </c>
      <c r="P9" s="199"/>
      <c r="Q9" s="199"/>
      <c r="R9" s="199"/>
      <c r="S9" s="199"/>
      <c r="T9" s="18"/>
      <c r="U9" s="179">
        <f t="shared" si="1"/>
        <v>0</v>
      </c>
      <c r="V9" s="192"/>
      <c r="W9" s="30"/>
      <c r="X9" s="179">
        <f>U9+'11月'!X9:Y9</f>
        <v>27</v>
      </c>
      <c r="Y9" s="180"/>
      <c r="Z9" s="19"/>
      <c r="AA9" s="2">
        <v>42</v>
      </c>
      <c r="AB9" s="4" t="s">
        <v>20</v>
      </c>
      <c r="AC9" s="4" t="s">
        <v>20</v>
      </c>
    </row>
    <row r="10" spans="1:29" ht="24" customHeight="1">
      <c r="A10" s="13">
        <v>40155</v>
      </c>
      <c r="B10" s="12" t="str">
        <f t="shared" si="0"/>
        <v>火</v>
      </c>
      <c r="C10" s="15" t="s">
        <v>55</v>
      </c>
      <c r="D10" s="15" t="s">
        <v>55</v>
      </c>
      <c r="E10" s="15" t="s">
        <v>55</v>
      </c>
      <c r="F10" s="15" t="s">
        <v>55</v>
      </c>
      <c r="G10" s="76" t="s">
        <v>56</v>
      </c>
      <c r="H10" s="76" t="s">
        <v>56</v>
      </c>
      <c r="I10" s="76" t="s">
        <v>56</v>
      </c>
      <c r="J10" s="76" t="s">
        <v>56</v>
      </c>
      <c r="K10" s="16"/>
      <c r="L10" s="190"/>
      <c r="M10" s="242"/>
      <c r="N10" s="23"/>
      <c r="O10" s="199" t="s">
        <v>62</v>
      </c>
      <c r="P10" s="199"/>
      <c r="Q10" s="199"/>
      <c r="R10" s="199"/>
      <c r="S10" s="199"/>
      <c r="T10" s="18"/>
      <c r="U10" s="179">
        <f t="shared" si="1"/>
        <v>0</v>
      </c>
      <c r="V10" s="192"/>
      <c r="W10" s="30"/>
      <c r="X10" s="179">
        <f>U10+'11月'!X10:Y10</f>
        <v>31</v>
      </c>
      <c r="Y10" s="180"/>
      <c r="Z10" s="19"/>
      <c r="AA10" s="2">
        <v>22</v>
      </c>
      <c r="AB10" s="4" t="s">
        <v>62</v>
      </c>
      <c r="AC10" s="4" t="s">
        <v>62</v>
      </c>
    </row>
    <row r="11" spans="1:29" ht="24" customHeight="1">
      <c r="A11" s="13">
        <v>40156</v>
      </c>
      <c r="B11" s="12" t="str">
        <f t="shared" si="0"/>
        <v>水</v>
      </c>
      <c r="C11" s="15" t="s">
        <v>68</v>
      </c>
      <c r="D11" s="15" t="s">
        <v>68</v>
      </c>
      <c r="E11" s="15" t="s">
        <v>68</v>
      </c>
      <c r="F11" s="15" t="s">
        <v>68</v>
      </c>
      <c r="G11" s="74" t="s">
        <v>31</v>
      </c>
      <c r="H11" s="74" t="s">
        <v>31</v>
      </c>
      <c r="I11" s="74" t="s">
        <v>31</v>
      </c>
      <c r="J11" s="74" t="s">
        <v>31</v>
      </c>
      <c r="K11" s="16"/>
      <c r="L11" s="190"/>
      <c r="M11" s="242"/>
      <c r="N11" s="23"/>
      <c r="O11" s="199" t="s">
        <v>63</v>
      </c>
      <c r="P11" s="199"/>
      <c r="Q11" s="199"/>
      <c r="R11" s="199"/>
      <c r="S11" s="199"/>
      <c r="T11" s="18"/>
      <c r="U11" s="179">
        <f t="shared" si="1"/>
        <v>0</v>
      </c>
      <c r="V11" s="192"/>
      <c r="W11" s="30"/>
      <c r="X11" s="179">
        <f>U11+'11月'!X11:Y11</f>
        <v>30</v>
      </c>
      <c r="Y11" s="180"/>
      <c r="Z11" s="19"/>
      <c r="AA11" s="2">
        <v>24</v>
      </c>
      <c r="AB11" s="4" t="s">
        <v>102</v>
      </c>
      <c r="AC11" s="4" t="s">
        <v>102</v>
      </c>
    </row>
    <row r="12" spans="1:29" ht="24" customHeight="1">
      <c r="A12" s="13">
        <v>40157</v>
      </c>
      <c r="B12" s="12" t="str">
        <f t="shared" si="0"/>
        <v>木</v>
      </c>
      <c r="C12" s="15" t="s">
        <v>108</v>
      </c>
      <c r="D12" s="15" t="s">
        <v>108</v>
      </c>
      <c r="E12" s="15" t="s">
        <v>108</v>
      </c>
      <c r="F12" s="15" t="s">
        <v>108</v>
      </c>
      <c r="G12" s="74" t="s">
        <v>73</v>
      </c>
      <c r="H12" s="74" t="s">
        <v>73</v>
      </c>
      <c r="I12" s="74" t="s">
        <v>73</v>
      </c>
      <c r="J12" s="74" t="s">
        <v>73</v>
      </c>
      <c r="K12" s="16"/>
      <c r="L12" s="190"/>
      <c r="M12" s="242"/>
      <c r="N12" s="23"/>
      <c r="O12" s="199" t="s">
        <v>11</v>
      </c>
      <c r="P12" s="199"/>
      <c r="Q12" s="199"/>
      <c r="R12" s="199"/>
      <c r="S12" s="199"/>
      <c r="T12" s="18"/>
      <c r="U12" s="179">
        <f t="shared" si="1"/>
        <v>0</v>
      </c>
      <c r="V12" s="192"/>
      <c r="W12" s="30"/>
      <c r="X12" s="179">
        <f>U12+'11月'!X12:Y12</f>
        <v>30</v>
      </c>
      <c r="Y12" s="180"/>
      <c r="Z12" s="19"/>
      <c r="AA12" s="2">
        <v>18</v>
      </c>
      <c r="AB12" s="4" t="s">
        <v>32</v>
      </c>
      <c r="AC12" s="4" t="s">
        <v>32</v>
      </c>
    </row>
    <row r="13" spans="1:29" ht="24" customHeight="1">
      <c r="A13" s="13">
        <v>40158</v>
      </c>
      <c r="B13" s="12" t="str">
        <f t="shared" si="0"/>
        <v>金</v>
      </c>
      <c r="C13" s="75" t="s">
        <v>116</v>
      </c>
      <c r="D13" s="75" t="s">
        <v>116</v>
      </c>
      <c r="E13" s="74" t="s">
        <v>110</v>
      </c>
      <c r="F13" s="74" t="s">
        <v>110</v>
      </c>
      <c r="G13" s="74" t="s">
        <v>110</v>
      </c>
      <c r="H13" s="74" t="s">
        <v>110</v>
      </c>
      <c r="I13" s="74" t="s">
        <v>110</v>
      </c>
      <c r="J13" s="74" t="s">
        <v>110</v>
      </c>
      <c r="K13" s="16"/>
      <c r="L13" s="190"/>
      <c r="M13" s="242"/>
      <c r="N13" s="23"/>
      <c r="O13" s="199" t="s">
        <v>64</v>
      </c>
      <c r="P13" s="199"/>
      <c r="Q13" s="199"/>
      <c r="R13" s="199"/>
      <c r="S13" s="199"/>
      <c r="T13" s="18"/>
      <c r="U13" s="179">
        <f t="shared" si="1"/>
        <v>1</v>
      </c>
      <c r="V13" s="192"/>
      <c r="W13" s="30"/>
      <c r="X13" s="179">
        <f>U13+'11月'!X13:Y13</f>
        <v>40</v>
      </c>
      <c r="Y13" s="180"/>
      <c r="Z13" s="19"/>
      <c r="AB13" s="4" t="s">
        <v>103</v>
      </c>
      <c r="AC13" s="4" t="s">
        <v>103</v>
      </c>
    </row>
    <row r="14" spans="1:29" ht="24" customHeight="1">
      <c r="A14" s="13">
        <v>40159</v>
      </c>
      <c r="B14" s="12" t="str">
        <f t="shared" si="0"/>
        <v>土</v>
      </c>
      <c r="C14" s="39"/>
      <c r="D14" s="39"/>
      <c r="E14" s="39"/>
      <c r="F14" s="39"/>
      <c r="G14" s="39"/>
      <c r="H14" s="39"/>
      <c r="I14" s="39"/>
      <c r="J14" s="39"/>
      <c r="K14" s="16"/>
      <c r="L14" s="190"/>
      <c r="M14" s="242"/>
      <c r="N14" s="23"/>
      <c r="O14" s="199" t="s">
        <v>21</v>
      </c>
      <c r="P14" s="199"/>
      <c r="Q14" s="199"/>
      <c r="R14" s="199"/>
      <c r="S14" s="199"/>
      <c r="T14" s="18"/>
      <c r="U14" s="179">
        <f t="shared" si="1"/>
        <v>0</v>
      </c>
      <c r="V14" s="192"/>
      <c r="W14" s="30"/>
      <c r="X14" s="179">
        <f>U14+'11月'!X14:Y14</f>
        <v>26</v>
      </c>
      <c r="Y14" s="180"/>
      <c r="Z14" s="19"/>
      <c r="AB14" s="4" t="s">
        <v>28</v>
      </c>
      <c r="AC14" s="4" t="s">
        <v>28</v>
      </c>
    </row>
    <row r="15" spans="1:29" ht="24" customHeight="1">
      <c r="A15" s="13">
        <v>40160</v>
      </c>
      <c r="B15" s="12" t="str">
        <f t="shared" si="0"/>
        <v>日</v>
      </c>
      <c r="C15" s="39"/>
      <c r="D15" s="39"/>
      <c r="E15" s="39"/>
      <c r="F15" s="39"/>
      <c r="G15" s="39"/>
      <c r="H15" s="39"/>
      <c r="I15" s="39"/>
      <c r="J15" s="39"/>
      <c r="K15" s="16"/>
      <c r="L15" s="190"/>
      <c r="M15" s="242"/>
      <c r="N15" s="23"/>
      <c r="O15" s="199" t="s">
        <v>2</v>
      </c>
      <c r="P15" s="199"/>
      <c r="Q15" s="199"/>
      <c r="R15" s="199"/>
      <c r="S15" s="199"/>
      <c r="T15" s="18"/>
      <c r="U15" s="179">
        <f t="shared" si="1"/>
        <v>0</v>
      </c>
      <c r="V15" s="192"/>
      <c r="W15" s="30"/>
      <c r="X15" s="179">
        <f>U15+'11月'!X15:Y15</f>
        <v>23</v>
      </c>
      <c r="Y15" s="180"/>
      <c r="Z15" s="19"/>
      <c r="AB15" s="4" t="s">
        <v>2</v>
      </c>
      <c r="AC15" s="4" t="s">
        <v>2</v>
      </c>
    </row>
    <row r="16" spans="1:29" ht="24" customHeight="1">
      <c r="A16" s="13">
        <v>40161</v>
      </c>
      <c r="B16" s="12" t="str">
        <f t="shared" si="0"/>
        <v>月</v>
      </c>
      <c r="C16" s="61" t="s">
        <v>47</v>
      </c>
      <c r="D16" s="61" t="s">
        <v>47</v>
      </c>
      <c r="E16" s="76" t="s">
        <v>30</v>
      </c>
      <c r="F16" s="76" t="s">
        <v>30</v>
      </c>
      <c r="G16" s="78" t="s">
        <v>128</v>
      </c>
      <c r="H16" s="78" t="s">
        <v>128</v>
      </c>
      <c r="I16" s="78" t="s">
        <v>128</v>
      </c>
      <c r="J16" s="78" t="s">
        <v>128</v>
      </c>
      <c r="K16" s="16"/>
      <c r="L16" s="190"/>
      <c r="M16" s="242"/>
      <c r="N16" s="23"/>
      <c r="O16" s="199"/>
      <c r="P16" s="199"/>
      <c r="Q16" s="199"/>
      <c r="R16" s="199"/>
      <c r="S16" s="199"/>
      <c r="T16" s="18"/>
      <c r="U16" s="179"/>
      <c r="V16" s="192"/>
      <c r="W16" s="30"/>
      <c r="X16" s="179"/>
      <c r="Y16" s="180"/>
      <c r="Z16" s="19"/>
      <c r="AB16" s="4"/>
      <c r="AC16" s="4"/>
    </row>
    <row r="17" spans="1:30" ht="24" customHeight="1">
      <c r="A17" s="13">
        <v>40162</v>
      </c>
      <c r="B17" s="12" t="str">
        <f t="shared" si="0"/>
        <v>火</v>
      </c>
      <c r="C17" s="15" t="s">
        <v>55</v>
      </c>
      <c r="D17" s="15" t="s">
        <v>55</v>
      </c>
      <c r="E17" s="76" t="s">
        <v>56</v>
      </c>
      <c r="F17" s="76" t="s">
        <v>56</v>
      </c>
      <c r="G17" s="78" t="s">
        <v>128</v>
      </c>
      <c r="H17" s="78" t="s">
        <v>128</v>
      </c>
      <c r="I17" s="78" t="s">
        <v>128</v>
      </c>
      <c r="J17" s="78" t="s">
        <v>128</v>
      </c>
      <c r="K17" s="16"/>
      <c r="L17" s="190"/>
      <c r="M17" s="242"/>
      <c r="N17" s="22"/>
      <c r="O17" s="224"/>
      <c r="P17" s="225"/>
      <c r="Q17" s="225"/>
      <c r="R17" s="225"/>
      <c r="S17" s="225"/>
      <c r="T17" s="24"/>
      <c r="U17" s="179"/>
      <c r="V17" s="192"/>
      <c r="W17" s="30"/>
      <c r="X17" s="179"/>
      <c r="Y17" s="180"/>
      <c r="Z17" s="24"/>
      <c r="AA17" s="2">
        <v>35</v>
      </c>
      <c r="AB17" s="4"/>
      <c r="AC17" s="4"/>
      <c r="AD17" s="7"/>
    </row>
    <row r="18" spans="1:29" ht="24" customHeight="1">
      <c r="A18" s="13">
        <v>40163</v>
      </c>
      <c r="B18" s="12" t="str">
        <f t="shared" si="0"/>
        <v>水</v>
      </c>
      <c r="C18" s="15" t="s">
        <v>68</v>
      </c>
      <c r="D18" s="15" t="s">
        <v>68</v>
      </c>
      <c r="E18" s="74" t="s">
        <v>31</v>
      </c>
      <c r="F18" s="74" t="s">
        <v>31</v>
      </c>
      <c r="G18" s="78" t="s">
        <v>128</v>
      </c>
      <c r="H18" s="78" t="s">
        <v>128</v>
      </c>
      <c r="I18" s="78" t="s">
        <v>128</v>
      </c>
      <c r="J18" s="78" t="s">
        <v>128</v>
      </c>
      <c r="K18" s="16"/>
      <c r="L18" s="190"/>
      <c r="M18" s="242"/>
      <c r="N18" s="25"/>
      <c r="O18" s="224"/>
      <c r="P18" s="225"/>
      <c r="Q18" s="225"/>
      <c r="R18" s="225"/>
      <c r="S18" s="225"/>
      <c r="T18" s="16"/>
      <c r="U18" s="179"/>
      <c r="V18" s="192"/>
      <c r="W18" s="30"/>
      <c r="X18" s="179"/>
      <c r="Y18" s="180"/>
      <c r="Z18" s="24"/>
      <c r="AA18" s="2">
        <v>11</v>
      </c>
      <c r="AB18" s="4"/>
      <c r="AC18" s="4"/>
    </row>
    <row r="19" spans="1:29" ht="24" customHeight="1">
      <c r="A19" s="13">
        <v>40164</v>
      </c>
      <c r="B19" s="12" t="str">
        <f t="shared" si="0"/>
        <v>木</v>
      </c>
      <c r="C19" s="15" t="s">
        <v>108</v>
      </c>
      <c r="D19" s="15" t="s">
        <v>108</v>
      </c>
      <c r="E19" s="74" t="s">
        <v>73</v>
      </c>
      <c r="F19" s="74" t="s">
        <v>73</v>
      </c>
      <c r="G19" s="78" t="s">
        <v>128</v>
      </c>
      <c r="H19" s="78" t="s">
        <v>128</v>
      </c>
      <c r="I19" s="78" t="s">
        <v>128</v>
      </c>
      <c r="J19" s="78" t="s">
        <v>128</v>
      </c>
      <c r="K19" s="16"/>
      <c r="L19" s="190"/>
      <c r="M19" s="243"/>
      <c r="N19" s="26"/>
      <c r="O19" s="199" t="s">
        <v>5</v>
      </c>
      <c r="P19" s="199"/>
      <c r="Q19" s="199"/>
      <c r="R19" s="199"/>
      <c r="S19" s="199"/>
      <c r="T19" s="18"/>
      <c r="U19" s="179">
        <f>SUM(U7:U18)</f>
        <v>1</v>
      </c>
      <c r="V19" s="192"/>
      <c r="W19" s="30"/>
      <c r="X19" s="179">
        <f>SUM(X7:Y18)</f>
        <v>262</v>
      </c>
      <c r="Y19" s="180"/>
      <c r="Z19" s="19"/>
      <c r="AB19" s="6"/>
      <c r="AC19" s="6"/>
    </row>
    <row r="20" spans="1:29" ht="24" customHeight="1">
      <c r="A20" s="13">
        <v>40165</v>
      </c>
      <c r="B20" s="12" t="str">
        <f aca="true" t="shared" si="2" ref="B20:B27">TEXT(WEEKDAY(A20),"aaa")</f>
        <v>金</v>
      </c>
      <c r="C20" s="75" t="s">
        <v>116</v>
      </c>
      <c r="D20" s="75" t="s">
        <v>116</v>
      </c>
      <c r="E20" s="74" t="s">
        <v>110</v>
      </c>
      <c r="F20" s="74" t="s">
        <v>110</v>
      </c>
      <c r="G20" s="78" t="s">
        <v>128</v>
      </c>
      <c r="H20" s="78" t="s">
        <v>128</v>
      </c>
      <c r="I20" s="78" t="s">
        <v>128</v>
      </c>
      <c r="J20" s="78" t="s">
        <v>128</v>
      </c>
      <c r="K20" s="16"/>
      <c r="L20" s="190"/>
      <c r="M20" s="189" t="s">
        <v>26</v>
      </c>
      <c r="N20" s="27"/>
      <c r="O20" s="280" t="s">
        <v>13</v>
      </c>
      <c r="P20" s="281"/>
      <c r="Q20" s="281"/>
      <c r="R20" s="281"/>
      <c r="S20" s="281"/>
      <c r="T20" s="18"/>
      <c r="U20" s="179">
        <f aca="true" t="shared" si="3" ref="U20:U27">COUNTIF($C$3:$J$39,AB20)</f>
        <v>0</v>
      </c>
      <c r="V20" s="192"/>
      <c r="W20" s="30"/>
      <c r="X20" s="179">
        <f>U20+'11月'!X20:Y20</f>
        <v>48</v>
      </c>
      <c r="Y20" s="180"/>
      <c r="Z20" s="19"/>
      <c r="AA20" s="2">
        <v>19</v>
      </c>
      <c r="AB20" s="4" t="s">
        <v>50</v>
      </c>
      <c r="AC20" s="4" t="s">
        <v>50</v>
      </c>
    </row>
    <row r="21" spans="1:29" ht="24" customHeight="1">
      <c r="A21" s="13">
        <v>40166</v>
      </c>
      <c r="B21" s="12" t="str">
        <f t="shared" si="2"/>
        <v>土</v>
      </c>
      <c r="C21" s="39"/>
      <c r="D21" s="39"/>
      <c r="E21" s="39"/>
      <c r="F21" s="39"/>
      <c r="G21" s="39"/>
      <c r="H21" s="39"/>
      <c r="I21" s="39"/>
      <c r="J21" s="39"/>
      <c r="K21" s="16"/>
      <c r="L21" s="190"/>
      <c r="M21" s="190"/>
      <c r="N21" s="26"/>
      <c r="O21" s="280" t="s">
        <v>65</v>
      </c>
      <c r="P21" s="281"/>
      <c r="Q21" s="281"/>
      <c r="R21" s="281"/>
      <c r="S21" s="281"/>
      <c r="T21" s="18"/>
      <c r="U21" s="179">
        <f t="shared" si="3"/>
        <v>0</v>
      </c>
      <c r="V21" s="192"/>
      <c r="W21" s="30"/>
      <c r="X21" s="179">
        <f>U21+'11月'!X21:Y21</f>
        <v>50</v>
      </c>
      <c r="Y21" s="180"/>
      <c r="Z21" s="19"/>
      <c r="AA21" s="2">
        <v>35</v>
      </c>
      <c r="AB21" s="4" t="s">
        <v>104</v>
      </c>
      <c r="AC21" s="4" t="s">
        <v>104</v>
      </c>
    </row>
    <row r="22" spans="1:29" ht="24" customHeight="1">
      <c r="A22" s="13">
        <v>40167</v>
      </c>
      <c r="B22" s="12" t="str">
        <f t="shared" si="2"/>
        <v>日</v>
      </c>
      <c r="C22" s="39"/>
      <c r="D22" s="39"/>
      <c r="E22" s="39"/>
      <c r="F22" s="39"/>
      <c r="G22" s="39"/>
      <c r="H22" s="39"/>
      <c r="I22" s="39"/>
      <c r="J22" s="39"/>
      <c r="K22" s="16"/>
      <c r="L22" s="190"/>
      <c r="M22" s="190"/>
      <c r="N22" s="28"/>
      <c r="O22" s="280" t="s">
        <v>45</v>
      </c>
      <c r="P22" s="281"/>
      <c r="Q22" s="281"/>
      <c r="R22" s="281"/>
      <c r="S22" s="281"/>
      <c r="T22" s="18"/>
      <c r="U22" s="179">
        <f t="shared" si="3"/>
        <v>0</v>
      </c>
      <c r="V22" s="192"/>
      <c r="W22" s="30"/>
      <c r="X22" s="179">
        <f>U22+'11月'!X22:Y22</f>
        <v>57</v>
      </c>
      <c r="Y22" s="180"/>
      <c r="Z22" s="19"/>
      <c r="AA22" s="2">
        <v>45</v>
      </c>
      <c r="AB22" s="4" t="s">
        <v>53</v>
      </c>
      <c r="AC22" s="4" t="s">
        <v>53</v>
      </c>
    </row>
    <row r="23" spans="1:29" ht="24" customHeight="1">
      <c r="A23" s="13">
        <v>40168</v>
      </c>
      <c r="B23" s="12" t="str">
        <f t="shared" si="2"/>
        <v>月</v>
      </c>
      <c r="C23" s="61" t="s">
        <v>47</v>
      </c>
      <c r="D23" s="61" t="s">
        <v>47</v>
      </c>
      <c r="E23" s="76" t="s">
        <v>30</v>
      </c>
      <c r="F23" s="76" t="s">
        <v>30</v>
      </c>
      <c r="G23" s="78" t="s">
        <v>128</v>
      </c>
      <c r="H23" s="78" t="s">
        <v>128</v>
      </c>
      <c r="I23" s="78" t="s">
        <v>128</v>
      </c>
      <c r="J23" s="78" t="s">
        <v>128</v>
      </c>
      <c r="K23" s="16"/>
      <c r="L23" s="190"/>
      <c r="M23" s="190"/>
      <c r="N23" s="28"/>
      <c r="O23" s="283" t="s">
        <v>52</v>
      </c>
      <c r="P23" s="284"/>
      <c r="Q23" s="284"/>
      <c r="R23" s="284"/>
      <c r="S23" s="284"/>
      <c r="T23" s="18"/>
      <c r="U23" s="179">
        <f t="shared" si="3"/>
        <v>0</v>
      </c>
      <c r="V23" s="192"/>
      <c r="W23" s="30"/>
      <c r="X23" s="179">
        <f>U23+'11月'!X23:Y23</f>
        <v>22</v>
      </c>
      <c r="Y23" s="180"/>
      <c r="Z23" s="19"/>
      <c r="AA23" s="2">
        <v>40</v>
      </c>
      <c r="AB23" s="4" t="s">
        <v>51</v>
      </c>
      <c r="AC23" s="4" t="s">
        <v>51</v>
      </c>
    </row>
    <row r="24" spans="1:30" ht="24" customHeight="1">
      <c r="A24" s="13">
        <v>40169</v>
      </c>
      <c r="B24" s="12" t="str">
        <f t="shared" si="2"/>
        <v>火</v>
      </c>
      <c r="C24" s="15" t="s">
        <v>55</v>
      </c>
      <c r="D24" s="15" t="s">
        <v>55</v>
      </c>
      <c r="E24" s="76" t="s">
        <v>56</v>
      </c>
      <c r="F24" s="76" t="s">
        <v>56</v>
      </c>
      <c r="G24" s="78" t="s">
        <v>128</v>
      </c>
      <c r="H24" s="78" t="s">
        <v>128</v>
      </c>
      <c r="I24" s="78" t="s">
        <v>128</v>
      </c>
      <c r="J24" s="78" t="s">
        <v>128</v>
      </c>
      <c r="K24" s="16"/>
      <c r="L24" s="190"/>
      <c r="M24" s="190"/>
      <c r="N24" s="22"/>
      <c r="O24" s="200" t="s">
        <v>46</v>
      </c>
      <c r="P24" s="285"/>
      <c r="Q24" s="285"/>
      <c r="R24" s="285"/>
      <c r="S24" s="285"/>
      <c r="T24" s="24"/>
      <c r="U24" s="179">
        <f t="shared" si="3"/>
        <v>0</v>
      </c>
      <c r="V24" s="192"/>
      <c r="W24" s="30"/>
      <c r="X24" s="179">
        <f>U24+'11月'!X24:Y24</f>
        <v>27</v>
      </c>
      <c r="Y24" s="180"/>
      <c r="Z24" s="24"/>
      <c r="AA24" s="2">
        <v>61</v>
      </c>
      <c r="AB24" s="5" t="s">
        <v>54</v>
      </c>
      <c r="AC24" s="5" t="s">
        <v>54</v>
      </c>
      <c r="AD24" s="14"/>
    </row>
    <row r="25" spans="1:29" ht="24" customHeight="1">
      <c r="A25" s="13">
        <v>40170</v>
      </c>
      <c r="B25" s="12" t="str">
        <f t="shared" si="2"/>
        <v>水</v>
      </c>
      <c r="C25" s="39"/>
      <c r="D25" s="39"/>
      <c r="E25" s="39"/>
      <c r="F25" s="39"/>
      <c r="G25" s="39"/>
      <c r="H25" s="39"/>
      <c r="I25" s="39"/>
      <c r="J25" s="39"/>
      <c r="K25" s="16"/>
      <c r="L25" s="190"/>
      <c r="M25" s="190"/>
      <c r="N25" s="22"/>
      <c r="O25" s="283" t="s">
        <v>66</v>
      </c>
      <c r="P25" s="284"/>
      <c r="Q25" s="284"/>
      <c r="R25" s="284"/>
      <c r="S25" s="284"/>
      <c r="T25" s="24"/>
      <c r="U25" s="179">
        <f t="shared" si="3"/>
        <v>0</v>
      </c>
      <c r="V25" s="192"/>
      <c r="W25" s="30"/>
      <c r="X25" s="179">
        <f>U25+'11月'!X25:Y25</f>
        <v>14</v>
      </c>
      <c r="Y25" s="180"/>
      <c r="Z25" s="24"/>
      <c r="AA25" s="2">
        <v>133</v>
      </c>
      <c r="AB25" s="4" t="s">
        <v>105</v>
      </c>
      <c r="AC25" s="4" t="s">
        <v>105</v>
      </c>
    </row>
    <row r="26" spans="1:29" ht="24" customHeight="1">
      <c r="A26" s="13">
        <v>40171</v>
      </c>
      <c r="B26" s="12" t="str">
        <f t="shared" si="2"/>
        <v>木</v>
      </c>
      <c r="C26" s="79" t="s">
        <v>1</v>
      </c>
      <c r="D26" s="79" t="s">
        <v>1</v>
      </c>
      <c r="E26" s="79" t="s">
        <v>1</v>
      </c>
      <c r="F26" s="79" t="s">
        <v>1</v>
      </c>
      <c r="G26" s="78" t="s">
        <v>128</v>
      </c>
      <c r="H26" s="78" t="s">
        <v>128</v>
      </c>
      <c r="I26" s="78" t="s">
        <v>128</v>
      </c>
      <c r="J26" s="78" t="s">
        <v>128</v>
      </c>
      <c r="K26" s="16"/>
      <c r="L26" s="190"/>
      <c r="M26" s="190"/>
      <c r="N26" s="22"/>
      <c r="O26" s="280" t="s">
        <v>25</v>
      </c>
      <c r="P26" s="281"/>
      <c r="Q26" s="281"/>
      <c r="R26" s="281"/>
      <c r="S26" s="281"/>
      <c r="T26" s="24"/>
      <c r="U26" s="179">
        <f t="shared" si="3"/>
        <v>0</v>
      </c>
      <c r="V26" s="192"/>
      <c r="W26" s="30"/>
      <c r="X26" s="179">
        <f>U26+'11月'!X26:Y26</f>
        <v>60</v>
      </c>
      <c r="Y26" s="180"/>
      <c r="Z26" s="24"/>
      <c r="AA26" s="2">
        <v>69</v>
      </c>
      <c r="AB26" s="4" t="s">
        <v>29</v>
      </c>
      <c r="AC26" s="4" t="s">
        <v>29</v>
      </c>
    </row>
    <row r="27" spans="1:29" ht="24" customHeight="1">
      <c r="A27" s="13">
        <v>40172</v>
      </c>
      <c r="B27" s="12" t="str">
        <f t="shared" si="2"/>
        <v>金</v>
      </c>
      <c r="C27" s="79" t="s">
        <v>1</v>
      </c>
      <c r="D27" s="79" t="s">
        <v>1</v>
      </c>
      <c r="E27" s="79" t="s">
        <v>1</v>
      </c>
      <c r="F27" s="79" t="s">
        <v>1</v>
      </c>
      <c r="G27" s="78" t="s">
        <v>128</v>
      </c>
      <c r="H27" s="78" t="s">
        <v>128</v>
      </c>
      <c r="I27" s="78" t="s">
        <v>128</v>
      </c>
      <c r="J27" s="78" t="s">
        <v>128</v>
      </c>
      <c r="K27" s="16"/>
      <c r="L27" s="190"/>
      <c r="M27" s="242"/>
      <c r="N27" s="22"/>
      <c r="O27" s="200" t="s">
        <v>14</v>
      </c>
      <c r="P27" s="285"/>
      <c r="Q27" s="285"/>
      <c r="R27" s="285"/>
      <c r="S27" s="285"/>
      <c r="T27" s="24"/>
      <c r="U27" s="179">
        <f t="shared" si="3"/>
        <v>8</v>
      </c>
      <c r="V27" s="192"/>
      <c r="W27" s="30"/>
      <c r="X27" s="179">
        <f>U27+'11月'!X27:Y27</f>
        <v>17</v>
      </c>
      <c r="Y27" s="180"/>
      <c r="Z27" s="24"/>
      <c r="AB27" s="4" t="s">
        <v>1</v>
      </c>
      <c r="AC27" s="4" t="s">
        <v>1</v>
      </c>
    </row>
    <row r="28" spans="1:29" ht="24" customHeight="1">
      <c r="A28" s="13">
        <v>40173</v>
      </c>
      <c r="B28" s="12" t="str">
        <f aca="true" t="shared" si="4" ref="B28:B33">TEXT(WEEKDAY(A28),"aaa")</f>
        <v>土</v>
      </c>
      <c r="C28" s="39"/>
      <c r="D28" s="39"/>
      <c r="E28" s="39"/>
      <c r="F28" s="39"/>
      <c r="G28" s="39"/>
      <c r="H28" s="39"/>
      <c r="I28" s="39"/>
      <c r="J28" s="39"/>
      <c r="K28" s="16"/>
      <c r="L28" s="191"/>
      <c r="M28" s="243"/>
      <c r="N28" s="26"/>
      <c r="O28" s="199" t="s">
        <v>5</v>
      </c>
      <c r="P28" s="199"/>
      <c r="Q28" s="199"/>
      <c r="R28" s="199"/>
      <c r="S28" s="199"/>
      <c r="T28" s="18"/>
      <c r="U28" s="179">
        <f>SUM(U20:U27)</f>
        <v>8</v>
      </c>
      <c r="V28" s="192"/>
      <c r="W28" s="30"/>
      <c r="X28" s="179">
        <f>SUM(X20:Y27)</f>
        <v>295</v>
      </c>
      <c r="Y28" s="192"/>
      <c r="Z28" s="19"/>
      <c r="AB28" s="6"/>
      <c r="AC28" s="6"/>
    </row>
    <row r="29" spans="1:29" ht="24" customHeight="1">
      <c r="A29" s="13">
        <v>40174</v>
      </c>
      <c r="B29" s="12" t="str">
        <f t="shared" si="4"/>
        <v>日</v>
      </c>
      <c r="C29" s="39"/>
      <c r="D29" s="39"/>
      <c r="E29" s="39"/>
      <c r="F29" s="39"/>
      <c r="G29" s="39"/>
      <c r="H29" s="39"/>
      <c r="I29" s="39"/>
      <c r="J29" s="39"/>
      <c r="K29" s="16"/>
      <c r="L29" s="189" t="s">
        <v>33</v>
      </c>
      <c r="M29" s="226" t="s">
        <v>23</v>
      </c>
      <c r="N29" s="27"/>
      <c r="O29" s="224" t="s">
        <v>67</v>
      </c>
      <c r="P29" s="225"/>
      <c r="Q29" s="225"/>
      <c r="R29" s="225"/>
      <c r="S29" s="225"/>
      <c r="T29" s="18"/>
      <c r="U29" s="179">
        <f aca="true" t="shared" si="5" ref="U29:U35">COUNTIF($C$3:$J$39,AB29)</f>
        <v>8</v>
      </c>
      <c r="V29" s="192"/>
      <c r="W29" s="30"/>
      <c r="X29" s="179">
        <f>U29+'11月'!X29:Y29</f>
        <v>39</v>
      </c>
      <c r="Y29" s="180"/>
      <c r="Z29" s="19"/>
      <c r="AA29" s="2">
        <v>13</v>
      </c>
      <c r="AB29" s="4" t="s">
        <v>47</v>
      </c>
      <c r="AC29" s="4" t="s">
        <v>47</v>
      </c>
    </row>
    <row r="30" spans="1:29" ht="24" customHeight="1">
      <c r="A30" s="13">
        <v>40175</v>
      </c>
      <c r="B30" s="12" t="str">
        <f t="shared" si="4"/>
        <v>月</v>
      </c>
      <c r="C30" s="39"/>
      <c r="D30" s="39"/>
      <c r="E30" s="39"/>
      <c r="F30" s="39"/>
      <c r="G30" s="39"/>
      <c r="H30" s="39"/>
      <c r="I30" s="39"/>
      <c r="J30" s="39"/>
      <c r="K30" s="16"/>
      <c r="L30" s="190"/>
      <c r="M30" s="227"/>
      <c r="N30" s="27"/>
      <c r="O30" s="224" t="s">
        <v>48</v>
      </c>
      <c r="P30" s="225"/>
      <c r="Q30" s="225"/>
      <c r="R30" s="225"/>
      <c r="S30" s="225"/>
      <c r="T30" s="18"/>
      <c r="U30" s="179">
        <f t="shared" si="5"/>
        <v>10</v>
      </c>
      <c r="V30" s="192"/>
      <c r="W30" s="30"/>
      <c r="X30" s="179">
        <f>U30+'11月'!X30:Y30</f>
        <v>40</v>
      </c>
      <c r="Y30" s="180"/>
      <c r="Z30" s="19"/>
      <c r="AA30" s="2">
        <v>40</v>
      </c>
      <c r="AB30" s="4" t="s">
        <v>55</v>
      </c>
      <c r="AC30" s="4" t="s">
        <v>55</v>
      </c>
    </row>
    <row r="31" spans="1:29" ht="24" customHeight="1">
      <c r="A31" s="13">
        <v>40176</v>
      </c>
      <c r="B31" s="12" t="str">
        <f t="shared" si="4"/>
        <v>火</v>
      </c>
      <c r="C31" s="39"/>
      <c r="D31" s="39"/>
      <c r="E31" s="39"/>
      <c r="F31" s="39"/>
      <c r="G31" s="39"/>
      <c r="H31" s="39"/>
      <c r="I31" s="39"/>
      <c r="J31" s="39"/>
      <c r="K31" s="16"/>
      <c r="L31" s="190"/>
      <c r="M31" s="227"/>
      <c r="N31" s="27"/>
      <c r="O31" s="224" t="s">
        <v>68</v>
      </c>
      <c r="P31" s="225"/>
      <c r="Q31" s="225"/>
      <c r="R31" s="225"/>
      <c r="S31" s="225"/>
      <c r="T31" s="18"/>
      <c r="U31" s="179">
        <f t="shared" si="5"/>
        <v>8</v>
      </c>
      <c r="V31" s="192"/>
      <c r="W31" s="30"/>
      <c r="X31" s="179">
        <f>U31+'11月'!X31:Y31</f>
        <v>45</v>
      </c>
      <c r="Y31" s="180"/>
      <c r="Z31" s="19"/>
      <c r="AA31" s="2">
        <v>20</v>
      </c>
      <c r="AB31" s="4" t="s">
        <v>68</v>
      </c>
      <c r="AC31" s="4" t="s">
        <v>68</v>
      </c>
    </row>
    <row r="32" spans="1:29" ht="24" customHeight="1">
      <c r="A32" s="13">
        <v>40177</v>
      </c>
      <c r="B32" s="12" t="str">
        <f t="shared" si="4"/>
        <v>水</v>
      </c>
      <c r="C32" s="39"/>
      <c r="D32" s="39"/>
      <c r="E32" s="39"/>
      <c r="F32" s="39"/>
      <c r="G32" s="39"/>
      <c r="H32" s="39"/>
      <c r="I32" s="39"/>
      <c r="J32" s="39"/>
      <c r="K32" s="16"/>
      <c r="L32" s="190"/>
      <c r="M32" s="227"/>
      <c r="N32" s="27"/>
      <c r="O32" s="222" t="s">
        <v>69</v>
      </c>
      <c r="P32" s="223"/>
      <c r="Q32" s="223"/>
      <c r="R32" s="223"/>
      <c r="S32" s="223"/>
      <c r="T32" s="18"/>
      <c r="U32" s="179">
        <f t="shared" si="5"/>
        <v>0</v>
      </c>
      <c r="V32" s="192"/>
      <c r="W32" s="30"/>
      <c r="X32" s="179">
        <f>U32+'11月'!X32:Y32</f>
        <v>0</v>
      </c>
      <c r="Y32" s="180"/>
      <c r="Z32" s="19"/>
      <c r="AA32" s="2">
        <v>20</v>
      </c>
      <c r="AB32" s="4" t="s">
        <v>107</v>
      </c>
      <c r="AC32" s="4" t="s">
        <v>107</v>
      </c>
    </row>
    <row r="33" spans="1:29" ht="24" customHeight="1">
      <c r="A33" s="13">
        <v>40178</v>
      </c>
      <c r="B33" s="12" t="str">
        <f t="shared" si="4"/>
        <v>木</v>
      </c>
      <c r="C33" s="39"/>
      <c r="D33" s="39"/>
      <c r="E33" s="39"/>
      <c r="F33" s="39"/>
      <c r="G33" s="39"/>
      <c r="H33" s="39"/>
      <c r="I33" s="39"/>
      <c r="J33" s="39"/>
      <c r="K33" s="16"/>
      <c r="L33" s="190"/>
      <c r="M33" s="227"/>
      <c r="N33" s="27"/>
      <c r="O33" s="224" t="s">
        <v>70</v>
      </c>
      <c r="P33" s="225"/>
      <c r="Q33" s="225"/>
      <c r="R33" s="225"/>
      <c r="S33" s="225"/>
      <c r="T33" s="18"/>
      <c r="U33" s="179">
        <f t="shared" si="5"/>
        <v>8</v>
      </c>
      <c r="V33" s="192"/>
      <c r="W33" s="30"/>
      <c r="X33" s="179">
        <f>U33+'11月'!X33:Y33</f>
        <v>44</v>
      </c>
      <c r="Y33" s="180"/>
      <c r="Z33" s="19"/>
      <c r="AA33" s="2">
        <v>67</v>
      </c>
      <c r="AB33" s="4" t="s">
        <v>108</v>
      </c>
      <c r="AC33" s="4" t="s">
        <v>108</v>
      </c>
    </row>
    <row r="34" spans="3:29" ht="24" customHeight="1" thickBot="1">
      <c r="C34" s="16"/>
      <c r="D34" s="16"/>
      <c r="E34" s="16"/>
      <c r="F34" s="16"/>
      <c r="G34" s="16"/>
      <c r="H34" s="16"/>
      <c r="I34" s="16"/>
      <c r="J34" s="16"/>
      <c r="K34" s="16"/>
      <c r="L34" s="190"/>
      <c r="M34" s="227"/>
      <c r="N34" s="22"/>
      <c r="O34" s="222" t="s">
        <v>71</v>
      </c>
      <c r="P34" s="223"/>
      <c r="Q34" s="223"/>
      <c r="R34" s="223"/>
      <c r="S34" s="223"/>
      <c r="T34" s="26"/>
      <c r="U34" s="179">
        <f t="shared" si="5"/>
        <v>5</v>
      </c>
      <c r="V34" s="192"/>
      <c r="W34" s="50"/>
      <c r="X34" s="179">
        <f>U34+'11月'!X34:Y34</f>
        <v>14</v>
      </c>
      <c r="Y34" s="180"/>
      <c r="Z34" s="24"/>
      <c r="AA34" s="2">
        <v>20</v>
      </c>
      <c r="AB34" s="4" t="s">
        <v>116</v>
      </c>
      <c r="AC34" s="4" t="s">
        <v>116</v>
      </c>
    </row>
    <row r="35" spans="1:29" ht="24" customHeight="1">
      <c r="A35" s="261" t="s">
        <v>89</v>
      </c>
      <c r="B35" s="47"/>
      <c r="C35" s="264" t="s">
        <v>87</v>
      </c>
      <c r="D35" s="265"/>
      <c r="E35" s="266"/>
      <c r="F35" s="48" t="s">
        <v>88</v>
      </c>
      <c r="G35" s="49" t="s">
        <v>16</v>
      </c>
      <c r="H35" s="16"/>
      <c r="I35" s="16"/>
      <c r="J35" s="16"/>
      <c r="K35" s="16"/>
      <c r="L35" s="190"/>
      <c r="M35" s="228"/>
      <c r="N35" s="22"/>
      <c r="O35" s="199" t="s">
        <v>72</v>
      </c>
      <c r="P35" s="201"/>
      <c r="Q35" s="201"/>
      <c r="R35" s="201"/>
      <c r="S35" s="201"/>
      <c r="T35" s="24"/>
      <c r="U35" s="179">
        <f t="shared" si="5"/>
        <v>0</v>
      </c>
      <c r="V35" s="192"/>
      <c r="W35" s="50"/>
      <c r="X35" s="179">
        <f>U35+'11月'!X35:Y35</f>
        <v>0</v>
      </c>
      <c r="Y35" s="180"/>
      <c r="Z35" s="31"/>
      <c r="AB35" s="5" t="s">
        <v>109</v>
      </c>
      <c r="AC35" s="5" t="s">
        <v>109</v>
      </c>
    </row>
    <row r="36" spans="1:29" ht="24" customHeight="1">
      <c r="A36" s="262"/>
      <c r="B36" s="267" t="s">
        <v>83</v>
      </c>
      <c r="C36" s="248" t="s">
        <v>78</v>
      </c>
      <c r="D36" s="248"/>
      <c r="E36" s="248"/>
      <c r="F36" s="43">
        <f>COUNTIF($C$3:$J$33,AB47)</f>
        <v>0</v>
      </c>
      <c r="G36" s="70">
        <f>F36+'11月'!G36</f>
        <v>0</v>
      </c>
      <c r="H36" s="16"/>
      <c r="I36" s="16"/>
      <c r="J36" s="16"/>
      <c r="K36" s="16"/>
      <c r="L36" s="190"/>
      <c r="M36" s="228"/>
      <c r="N36" s="22"/>
      <c r="O36" s="199"/>
      <c r="P36" s="201"/>
      <c r="Q36" s="201"/>
      <c r="R36" s="201"/>
      <c r="S36" s="201"/>
      <c r="T36" s="24"/>
      <c r="U36" s="179"/>
      <c r="V36" s="192"/>
      <c r="W36" s="51"/>
      <c r="X36" s="179"/>
      <c r="Y36" s="180"/>
      <c r="Z36" s="24"/>
      <c r="AA36" s="2">
        <v>20</v>
      </c>
      <c r="AB36" s="5"/>
      <c r="AC36" s="5"/>
    </row>
    <row r="37" spans="1:29" ht="24" customHeight="1">
      <c r="A37" s="262"/>
      <c r="B37" s="267"/>
      <c r="C37" s="248" t="s">
        <v>79</v>
      </c>
      <c r="D37" s="248"/>
      <c r="E37" s="248"/>
      <c r="F37" s="43">
        <f>COUNTIF($C$3:$J$33,AB48)</f>
        <v>0</v>
      </c>
      <c r="G37" s="70">
        <f>F37+'11月'!G37</f>
        <v>0</v>
      </c>
      <c r="H37" s="16"/>
      <c r="I37" s="16"/>
      <c r="J37" s="16"/>
      <c r="K37" s="29"/>
      <c r="L37" s="190"/>
      <c r="M37" s="229"/>
      <c r="N37" s="26"/>
      <c r="O37" s="199" t="s">
        <v>5</v>
      </c>
      <c r="P37" s="199"/>
      <c r="Q37" s="199"/>
      <c r="R37" s="199"/>
      <c r="S37" s="199"/>
      <c r="T37" s="18"/>
      <c r="U37" s="179">
        <f>SUM(U29:U36)</f>
        <v>39</v>
      </c>
      <c r="V37" s="192"/>
      <c r="W37" s="30"/>
      <c r="X37" s="179">
        <f>SUM(X29:X36)</f>
        <v>182</v>
      </c>
      <c r="Y37" s="192"/>
      <c r="Z37" s="19"/>
      <c r="AB37" s="6"/>
      <c r="AC37" s="6"/>
    </row>
    <row r="38" spans="1:29" ht="24" customHeight="1">
      <c r="A38" s="262"/>
      <c r="B38" s="267"/>
      <c r="C38" s="248" t="s">
        <v>80</v>
      </c>
      <c r="D38" s="248"/>
      <c r="E38" s="248"/>
      <c r="F38" s="43">
        <f>COUNTIF($C$3:$J$33,AB49)</f>
        <v>0</v>
      </c>
      <c r="G38" s="70">
        <f>F38+'11月'!G38</f>
        <v>0</v>
      </c>
      <c r="H38" s="16"/>
      <c r="I38" s="16"/>
      <c r="J38" s="16"/>
      <c r="K38" s="29"/>
      <c r="L38" s="190"/>
      <c r="M38" s="189" t="s">
        <v>26</v>
      </c>
      <c r="N38" s="26"/>
      <c r="O38" s="200" t="s">
        <v>30</v>
      </c>
      <c r="P38" s="282"/>
      <c r="Q38" s="282"/>
      <c r="R38" s="282"/>
      <c r="S38" s="282"/>
      <c r="T38" s="18"/>
      <c r="U38" s="179">
        <f aca="true" t="shared" si="6" ref="U38:U45">COUNTIF($C$3:$J$39,AB38)</f>
        <v>8</v>
      </c>
      <c r="V38" s="192"/>
      <c r="W38" s="30"/>
      <c r="X38" s="179">
        <f>U38+'11月'!X38:Y38</f>
        <v>26</v>
      </c>
      <c r="Y38" s="180"/>
      <c r="Z38" s="19"/>
      <c r="AA38" s="2">
        <v>165</v>
      </c>
      <c r="AB38" s="4" t="s">
        <v>30</v>
      </c>
      <c r="AC38" s="4" t="s">
        <v>30</v>
      </c>
    </row>
    <row r="39" spans="1:29" ht="24" customHeight="1">
      <c r="A39" s="262"/>
      <c r="B39" s="267"/>
      <c r="C39" s="248" t="s">
        <v>25</v>
      </c>
      <c r="D39" s="248"/>
      <c r="E39" s="248"/>
      <c r="F39" s="43">
        <f>COUNTIF($C$3:$J$33,AB50)</f>
        <v>0</v>
      </c>
      <c r="G39" s="70">
        <f>F39+'11月'!G39</f>
        <v>0</v>
      </c>
      <c r="H39" s="16"/>
      <c r="I39" s="16"/>
      <c r="J39" s="16"/>
      <c r="K39" s="16"/>
      <c r="L39" s="190"/>
      <c r="M39" s="230"/>
      <c r="N39" s="27"/>
      <c r="O39" s="200" t="s">
        <v>31</v>
      </c>
      <c r="P39" s="200"/>
      <c r="Q39" s="200"/>
      <c r="R39" s="200"/>
      <c r="S39" s="200"/>
      <c r="T39" s="18"/>
      <c r="U39" s="179">
        <f t="shared" si="6"/>
        <v>8</v>
      </c>
      <c r="V39" s="192"/>
      <c r="W39" s="30"/>
      <c r="X39" s="179">
        <f>U39+'11月'!X39:Y39</f>
        <v>28</v>
      </c>
      <c r="Y39" s="180"/>
      <c r="Z39" s="19"/>
      <c r="AA39" s="2">
        <v>30</v>
      </c>
      <c r="AB39" s="4" t="s">
        <v>31</v>
      </c>
      <c r="AC39" s="4" t="s">
        <v>31</v>
      </c>
    </row>
    <row r="40" spans="1:29" ht="24" customHeight="1">
      <c r="A40" s="262"/>
      <c r="B40" s="267"/>
      <c r="C40" s="268" t="s">
        <v>90</v>
      </c>
      <c r="D40" s="269"/>
      <c r="E40" s="270"/>
      <c r="F40" s="44">
        <f>SUM(F36:F39)</f>
        <v>0</v>
      </c>
      <c r="G40" s="45">
        <f>SUM(G36:G39)</f>
        <v>0</v>
      </c>
      <c r="H40" s="16"/>
      <c r="I40" s="16"/>
      <c r="J40" s="16"/>
      <c r="K40" s="16"/>
      <c r="L40" s="190"/>
      <c r="M40" s="230"/>
      <c r="N40" s="26"/>
      <c r="O40" s="200" t="s">
        <v>73</v>
      </c>
      <c r="P40" s="200"/>
      <c r="Q40" s="200"/>
      <c r="R40" s="200"/>
      <c r="S40" s="200"/>
      <c r="T40" s="18"/>
      <c r="U40" s="179">
        <f t="shared" si="6"/>
        <v>8</v>
      </c>
      <c r="V40" s="192"/>
      <c r="W40" s="30"/>
      <c r="X40" s="179">
        <f>U40+'11月'!X40:Y40</f>
        <v>28</v>
      </c>
      <c r="Y40" s="180"/>
      <c r="Z40" s="19"/>
      <c r="AA40" s="2">
        <v>71</v>
      </c>
      <c r="AB40" s="4" t="s">
        <v>73</v>
      </c>
      <c r="AC40" s="4" t="s">
        <v>73</v>
      </c>
    </row>
    <row r="41" spans="1:29" ht="24" customHeight="1">
      <c r="A41" s="262"/>
      <c r="B41" s="267" t="s">
        <v>84</v>
      </c>
      <c r="C41" s="248" t="s">
        <v>30</v>
      </c>
      <c r="D41" s="248"/>
      <c r="E41" s="248"/>
      <c r="F41" s="43">
        <f aca="true" t="shared" si="7" ref="F41:F47">COUNTIF($C$3:$J$33,AB52)</f>
        <v>0</v>
      </c>
      <c r="G41" s="70">
        <f>F41+'11月'!G41</f>
        <v>0</v>
      </c>
      <c r="L41" s="190"/>
      <c r="M41" s="230"/>
      <c r="N41" s="26"/>
      <c r="O41" s="200" t="s">
        <v>49</v>
      </c>
      <c r="P41" s="200"/>
      <c r="Q41" s="200"/>
      <c r="R41" s="200"/>
      <c r="S41" s="200"/>
      <c r="T41" s="18"/>
      <c r="U41" s="179">
        <f t="shared" si="6"/>
        <v>10</v>
      </c>
      <c r="V41" s="192"/>
      <c r="W41" s="30"/>
      <c r="X41" s="179">
        <f>U41+'11月'!X41:Y41</f>
        <v>26</v>
      </c>
      <c r="Y41" s="180"/>
      <c r="Z41" s="19"/>
      <c r="AA41" s="2">
        <v>81</v>
      </c>
      <c r="AB41" s="4" t="s">
        <v>56</v>
      </c>
      <c r="AC41" s="4" t="s">
        <v>56</v>
      </c>
    </row>
    <row r="42" spans="1:29" ht="24" customHeight="1">
      <c r="A42" s="262"/>
      <c r="B42" s="267"/>
      <c r="C42" s="248" t="s">
        <v>31</v>
      </c>
      <c r="D42" s="248"/>
      <c r="E42" s="248"/>
      <c r="F42" s="43">
        <f t="shared" si="7"/>
        <v>0</v>
      </c>
      <c r="G42" s="70">
        <f>F42+'11月'!G42</f>
        <v>0</v>
      </c>
      <c r="L42" s="190"/>
      <c r="M42" s="230"/>
      <c r="N42" s="26"/>
      <c r="O42" s="200" t="s">
        <v>74</v>
      </c>
      <c r="P42" s="200"/>
      <c r="Q42" s="200"/>
      <c r="R42" s="200"/>
      <c r="S42" s="200"/>
      <c r="T42" s="18"/>
      <c r="U42" s="179">
        <f t="shared" si="6"/>
        <v>0</v>
      </c>
      <c r="V42" s="192"/>
      <c r="W42" s="30"/>
      <c r="X42" s="179">
        <f>U42+'11月'!X42:Y42</f>
        <v>0</v>
      </c>
      <c r="Y42" s="180"/>
      <c r="Z42" s="19"/>
      <c r="AA42" s="2">
        <v>16</v>
      </c>
      <c r="AB42" s="4" t="s">
        <v>27</v>
      </c>
      <c r="AC42" s="4" t="s">
        <v>27</v>
      </c>
    </row>
    <row r="43" spans="1:29" ht="24" customHeight="1">
      <c r="A43" s="262"/>
      <c r="B43" s="267"/>
      <c r="C43" s="248" t="s">
        <v>81</v>
      </c>
      <c r="D43" s="248"/>
      <c r="E43" s="248"/>
      <c r="F43" s="43">
        <f t="shared" si="7"/>
        <v>0</v>
      </c>
      <c r="G43" s="70">
        <f>F43+'11月'!G43</f>
        <v>0</v>
      </c>
      <c r="L43" s="190"/>
      <c r="M43" s="230"/>
      <c r="N43" s="26"/>
      <c r="O43" s="234" t="s">
        <v>75</v>
      </c>
      <c r="P43" s="279"/>
      <c r="Q43" s="279"/>
      <c r="R43" s="279"/>
      <c r="S43" s="279"/>
      <c r="T43" s="18"/>
      <c r="U43" s="179">
        <f t="shared" si="6"/>
        <v>0</v>
      </c>
      <c r="V43" s="192"/>
      <c r="W43" s="30"/>
      <c r="X43" s="179">
        <f>U43+'11月'!X43:Y43</f>
        <v>0</v>
      </c>
      <c r="Y43" s="180"/>
      <c r="Z43" s="19"/>
      <c r="AA43" s="2">
        <v>50</v>
      </c>
      <c r="AB43" s="4" t="s">
        <v>106</v>
      </c>
      <c r="AC43" s="4" t="s">
        <v>106</v>
      </c>
    </row>
    <row r="44" spans="1:29" ht="24" customHeight="1">
      <c r="A44" s="262"/>
      <c r="B44" s="267"/>
      <c r="C44" s="248" t="s">
        <v>56</v>
      </c>
      <c r="D44" s="248"/>
      <c r="E44" s="248"/>
      <c r="F44" s="43">
        <f t="shared" si="7"/>
        <v>0</v>
      </c>
      <c r="G44" s="70">
        <f>F44+'11月'!G44</f>
        <v>0</v>
      </c>
      <c r="L44" s="190"/>
      <c r="M44" s="230"/>
      <c r="N44" s="26"/>
      <c r="O44" s="200" t="s">
        <v>76</v>
      </c>
      <c r="P44" s="200"/>
      <c r="Q44" s="200"/>
      <c r="R44" s="200"/>
      <c r="S44" s="200"/>
      <c r="T44" s="18"/>
      <c r="U44" s="179">
        <f t="shared" si="6"/>
        <v>10</v>
      </c>
      <c r="V44" s="192"/>
      <c r="W44" s="30"/>
      <c r="X44" s="179">
        <f>U44+'11月'!X44:Y44</f>
        <v>28</v>
      </c>
      <c r="Y44" s="180"/>
      <c r="Z44" s="20"/>
      <c r="AA44" s="2">
        <v>60</v>
      </c>
      <c r="AB44" s="4" t="s">
        <v>110</v>
      </c>
      <c r="AC44" s="4" t="s">
        <v>110</v>
      </c>
    </row>
    <row r="45" spans="1:29" ht="24" customHeight="1">
      <c r="A45" s="262"/>
      <c r="B45" s="267"/>
      <c r="C45" s="248" t="s">
        <v>82</v>
      </c>
      <c r="D45" s="248"/>
      <c r="E45" s="248"/>
      <c r="F45" s="43">
        <f t="shared" si="7"/>
        <v>0</v>
      </c>
      <c r="G45" s="70">
        <f>F45+'11月'!G45</f>
        <v>0</v>
      </c>
      <c r="L45" s="190"/>
      <c r="M45" s="230"/>
      <c r="N45" s="22"/>
      <c r="O45" s="234" t="s">
        <v>77</v>
      </c>
      <c r="P45" s="234"/>
      <c r="Q45" s="234"/>
      <c r="R45" s="234"/>
      <c r="S45" s="234"/>
      <c r="T45" s="18"/>
      <c r="U45" s="179">
        <f t="shared" si="6"/>
        <v>0</v>
      </c>
      <c r="V45" s="192"/>
      <c r="W45" s="30"/>
      <c r="X45" s="179">
        <f>U45+'11月'!X45:Y45</f>
        <v>0</v>
      </c>
      <c r="Y45" s="180"/>
      <c r="Z45" s="20"/>
      <c r="AB45" s="4" t="s">
        <v>112</v>
      </c>
      <c r="AC45" s="4" t="s">
        <v>112</v>
      </c>
    </row>
    <row r="46" spans="1:29" ht="24" customHeight="1">
      <c r="A46" s="262"/>
      <c r="B46" s="267"/>
      <c r="C46" s="248" t="s">
        <v>85</v>
      </c>
      <c r="D46" s="248"/>
      <c r="E46" s="248"/>
      <c r="F46" s="43">
        <f t="shared" si="7"/>
        <v>0</v>
      </c>
      <c r="G46" s="70">
        <f>F46+'11月'!G46</f>
        <v>0</v>
      </c>
      <c r="L46" s="190"/>
      <c r="M46" s="230"/>
      <c r="N46" s="16"/>
      <c r="O46" s="232"/>
      <c r="P46" s="233"/>
      <c r="Q46" s="233"/>
      <c r="R46" s="233"/>
      <c r="S46" s="233"/>
      <c r="T46" s="16"/>
      <c r="U46" s="181"/>
      <c r="V46" s="182"/>
      <c r="W46" s="52"/>
      <c r="X46" s="179"/>
      <c r="Y46" s="180"/>
      <c r="Z46" s="31"/>
      <c r="AA46" s="2">
        <v>91</v>
      </c>
      <c r="AB46" s="4"/>
      <c r="AC46" s="4"/>
    </row>
    <row r="47" spans="1:29" ht="24" customHeight="1">
      <c r="A47" s="262"/>
      <c r="B47" s="267"/>
      <c r="C47" s="248" t="s">
        <v>86</v>
      </c>
      <c r="D47" s="248"/>
      <c r="E47" s="248"/>
      <c r="F47" s="43">
        <f t="shared" si="7"/>
        <v>0</v>
      </c>
      <c r="G47" s="70">
        <f>F47+'11月'!G47</f>
        <v>0</v>
      </c>
      <c r="L47" s="191"/>
      <c r="M47" s="231"/>
      <c r="N47" s="26"/>
      <c r="O47" s="224" t="s">
        <v>5</v>
      </c>
      <c r="P47" s="225"/>
      <c r="Q47" s="225"/>
      <c r="R47" s="225"/>
      <c r="S47" s="225"/>
      <c r="T47" s="18"/>
      <c r="U47" s="179">
        <f>SUM(U38:U46)</f>
        <v>44</v>
      </c>
      <c r="V47" s="192"/>
      <c r="W47" s="30"/>
      <c r="X47" s="179">
        <f>SUM(X38:X46)</f>
        <v>136</v>
      </c>
      <c r="Y47" s="192"/>
      <c r="Z47" s="19"/>
      <c r="AB47" s="6" t="s">
        <v>91</v>
      </c>
      <c r="AC47" s="6" t="s">
        <v>91</v>
      </c>
    </row>
    <row r="48" spans="1:29" ht="24" customHeight="1" thickBot="1">
      <c r="A48" s="263"/>
      <c r="B48" s="271"/>
      <c r="C48" s="249" t="s">
        <v>90</v>
      </c>
      <c r="D48" s="250"/>
      <c r="E48" s="251"/>
      <c r="F48" s="46">
        <f>SUM(F41:F47)</f>
        <v>0</v>
      </c>
      <c r="G48" s="46">
        <f>SUM(G41:G47)</f>
        <v>0</v>
      </c>
      <c r="L48" s="196" t="s">
        <v>18</v>
      </c>
      <c r="M48" s="197"/>
      <c r="N48" s="197"/>
      <c r="O48" s="197"/>
      <c r="P48" s="197"/>
      <c r="Q48" s="197"/>
      <c r="R48" s="197"/>
      <c r="S48" s="197"/>
      <c r="T48" s="198"/>
      <c r="U48" s="193">
        <f>U6+U19+U28+U37+U47</f>
        <v>92</v>
      </c>
      <c r="V48" s="202"/>
      <c r="W48" s="53"/>
      <c r="X48" s="193">
        <f>X6+X19+X28+X37+X47</f>
        <v>876</v>
      </c>
      <c r="Y48" s="202"/>
      <c r="Z48" s="11"/>
      <c r="AB48" s="6" t="s">
        <v>92</v>
      </c>
      <c r="AC48" s="6" t="s">
        <v>92</v>
      </c>
    </row>
    <row r="49" spans="12:29" ht="24" customHeight="1">
      <c r="L49" s="10"/>
      <c r="M49" s="8"/>
      <c r="N49" s="8"/>
      <c r="O49" s="10"/>
      <c r="P49" s="10"/>
      <c r="Q49" s="10"/>
      <c r="R49" s="10"/>
      <c r="S49" s="10"/>
      <c r="T49" s="10"/>
      <c r="U49" s="54"/>
      <c r="V49" s="55"/>
      <c r="W49" s="55"/>
      <c r="X49" s="55"/>
      <c r="Y49" s="55"/>
      <c r="Z49" s="5"/>
      <c r="AB49" s="6" t="s">
        <v>93</v>
      </c>
      <c r="AC49" s="6" t="s">
        <v>93</v>
      </c>
    </row>
    <row r="50" spans="12:29" ht="24" customHeight="1">
      <c r="L50" s="235" t="s">
        <v>6</v>
      </c>
      <c r="M50" s="236"/>
      <c r="N50" s="236"/>
      <c r="O50" s="236"/>
      <c r="P50" s="237"/>
      <c r="Q50" s="215" t="s">
        <v>15</v>
      </c>
      <c r="R50" s="197"/>
      <c r="S50" s="197"/>
      <c r="T50" s="197"/>
      <c r="U50" s="198"/>
      <c r="V50" s="215" t="s">
        <v>16</v>
      </c>
      <c r="W50" s="197"/>
      <c r="X50" s="197"/>
      <c r="Y50" s="197"/>
      <c r="Z50" s="198"/>
      <c r="AB50" s="6" t="s">
        <v>94</v>
      </c>
      <c r="AC50" s="6" t="s">
        <v>94</v>
      </c>
    </row>
    <row r="51" spans="12:29" ht="24" customHeight="1">
      <c r="L51" s="238"/>
      <c r="M51" s="239"/>
      <c r="N51" s="239"/>
      <c r="O51" s="239"/>
      <c r="P51" s="240"/>
      <c r="Q51" s="241">
        <f>COUNTA($C$3:$C$33)</f>
        <v>18</v>
      </c>
      <c r="R51" s="197"/>
      <c r="S51" s="197"/>
      <c r="T51" s="197"/>
      <c r="U51" s="198"/>
      <c r="V51" s="241">
        <f>Q51+'11月'!V51:Z51</f>
        <v>177</v>
      </c>
      <c r="W51" s="197"/>
      <c r="X51" s="197"/>
      <c r="Y51" s="197"/>
      <c r="Z51" s="198"/>
      <c r="AB51" s="6"/>
      <c r="AC51" s="6"/>
    </row>
    <row r="52" spans="12:29" ht="25.5" customHeight="1">
      <c r="L52" s="165" t="s">
        <v>115</v>
      </c>
      <c r="M52" s="166"/>
      <c r="N52" s="166"/>
      <c r="O52" s="166"/>
      <c r="P52" s="167"/>
      <c r="Q52" s="158" t="s">
        <v>113</v>
      </c>
      <c r="R52" s="159"/>
      <c r="S52" s="159"/>
      <c r="T52" s="159"/>
      <c r="U52" s="159"/>
      <c r="V52" s="160" t="s">
        <v>114</v>
      </c>
      <c r="W52" s="161"/>
      <c r="X52" s="161"/>
      <c r="Y52" s="161"/>
      <c r="Z52" s="161"/>
      <c r="AB52" s="6" t="s">
        <v>95</v>
      </c>
      <c r="AC52" s="6" t="s">
        <v>95</v>
      </c>
    </row>
    <row r="53" spans="12:29" ht="25.5" customHeight="1">
      <c r="L53" s="168"/>
      <c r="M53" s="169"/>
      <c r="N53" s="169"/>
      <c r="O53" s="169"/>
      <c r="P53" s="170"/>
      <c r="Q53" s="162">
        <f>F40+F48+U48</f>
        <v>92</v>
      </c>
      <c r="R53" s="163"/>
      <c r="S53" s="163"/>
      <c r="T53" s="163"/>
      <c r="U53" s="163"/>
      <c r="V53" s="162">
        <f>X48+G40+G48</f>
        <v>876</v>
      </c>
      <c r="W53" s="164"/>
      <c r="X53" s="164"/>
      <c r="Y53" s="164"/>
      <c r="Z53" s="164"/>
      <c r="AB53" s="6" t="s">
        <v>96</v>
      </c>
      <c r="AC53" s="6" t="s">
        <v>96</v>
      </c>
    </row>
    <row r="54" spans="28:29" ht="13.5">
      <c r="AB54" s="6" t="s">
        <v>97</v>
      </c>
      <c r="AC54" s="6" t="s">
        <v>97</v>
      </c>
    </row>
    <row r="55" spans="28:29" ht="13.5">
      <c r="AB55" s="6" t="s">
        <v>98</v>
      </c>
      <c r="AC55" s="6" t="s">
        <v>98</v>
      </c>
    </row>
    <row r="56" spans="28:29" ht="13.5">
      <c r="AB56" s="6" t="s">
        <v>99</v>
      </c>
      <c r="AC56" s="6" t="s">
        <v>99</v>
      </c>
    </row>
    <row r="57" spans="28:29" ht="13.5">
      <c r="AB57" s="6" t="s">
        <v>100</v>
      </c>
      <c r="AC57" s="6" t="s">
        <v>100</v>
      </c>
    </row>
    <row r="58" spans="28:29" ht="13.5">
      <c r="AB58" s="6" t="s">
        <v>101</v>
      </c>
      <c r="AC58" s="6" t="s">
        <v>101</v>
      </c>
    </row>
  </sheetData>
  <sheetProtection/>
  <mergeCells count="176">
    <mergeCell ref="X33:Y33"/>
    <mergeCell ref="X41:Y41"/>
    <mergeCell ref="X37:Y37"/>
    <mergeCell ref="X38:Y38"/>
    <mergeCell ref="X39:Y39"/>
    <mergeCell ref="X40:Y40"/>
    <mergeCell ref="X36:Y36"/>
    <mergeCell ref="X34:Y34"/>
    <mergeCell ref="X35:Y35"/>
    <mergeCell ref="O32:S32"/>
    <mergeCell ref="X28:Y28"/>
    <mergeCell ref="X29:Y29"/>
    <mergeCell ref="X31:Y31"/>
    <mergeCell ref="X32:Y32"/>
    <mergeCell ref="X30:Y30"/>
    <mergeCell ref="O28:S28"/>
    <mergeCell ref="O29:S29"/>
    <mergeCell ref="O30:S30"/>
    <mergeCell ref="U30:V30"/>
    <mergeCell ref="O27:S27"/>
    <mergeCell ref="M29:M37"/>
    <mergeCell ref="M38:M47"/>
    <mergeCell ref="O41:S41"/>
    <mergeCell ref="O42:S42"/>
    <mergeCell ref="O38:S38"/>
    <mergeCell ref="O39:S39"/>
    <mergeCell ref="O31:S31"/>
    <mergeCell ref="O40:S40"/>
    <mergeCell ref="O37:S37"/>
    <mergeCell ref="A2:B2"/>
    <mergeCell ref="O12:S12"/>
    <mergeCell ref="L4:L28"/>
    <mergeCell ref="M7:M19"/>
    <mergeCell ref="M20:M28"/>
    <mergeCell ref="O13:S13"/>
    <mergeCell ref="O14:S14"/>
    <mergeCell ref="O15:S15"/>
    <mergeCell ref="M4:M6"/>
    <mergeCell ref="O6:S6"/>
    <mergeCell ref="O33:S33"/>
    <mergeCell ref="O34:S34"/>
    <mergeCell ref="O36:S36"/>
    <mergeCell ref="O35:S35"/>
    <mergeCell ref="O1:Y1"/>
    <mergeCell ref="A1:J1"/>
    <mergeCell ref="U3:W3"/>
    <mergeCell ref="L3:T3"/>
    <mergeCell ref="L2:Z2"/>
    <mergeCell ref="X3:Z3"/>
    <mergeCell ref="X4:Y4"/>
    <mergeCell ref="O4:S4"/>
    <mergeCell ref="O9:S9"/>
    <mergeCell ref="U9:V9"/>
    <mergeCell ref="X6:Y6"/>
    <mergeCell ref="U4:V4"/>
    <mergeCell ref="U6:V6"/>
    <mergeCell ref="U7:V7"/>
    <mergeCell ref="U8:V8"/>
    <mergeCell ref="U5:W5"/>
    <mergeCell ref="X27:Y27"/>
    <mergeCell ref="O5:S5"/>
    <mergeCell ref="X7:Y7"/>
    <mergeCell ref="X8:Y8"/>
    <mergeCell ref="O7:S7"/>
    <mergeCell ref="O8:S8"/>
    <mergeCell ref="X11:Y11"/>
    <mergeCell ref="O10:S10"/>
    <mergeCell ref="O11:S11"/>
    <mergeCell ref="X25:Y25"/>
    <mergeCell ref="X9:Y9"/>
    <mergeCell ref="X12:Y12"/>
    <mergeCell ref="X5:Y5"/>
    <mergeCell ref="X15:Y15"/>
    <mergeCell ref="X10:Y10"/>
    <mergeCell ref="X24:Y24"/>
    <mergeCell ref="X13:Y13"/>
    <mergeCell ref="X14:Y14"/>
    <mergeCell ref="X16:Y16"/>
    <mergeCell ref="U15:V15"/>
    <mergeCell ref="O26:S26"/>
    <mergeCell ref="O25:S25"/>
    <mergeCell ref="O20:S20"/>
    <mergeCell ref="O21:S21"/>
    <mergeCell ref="O16:S16"/>
    <mergeCell ref="U24:V24"/>
    <mergeCell ref="O24:S24"/>
    <mergeCell ref="O17:S17"/>
    <mergeCell ref="X17:Y17"/>
    <mergeCell ref="X18:Y18"/>
    <mergeCell ref="X19:Y19"/>
    <mergeCell ref="X22:Y22"/>
    <mergeCell ref="U25:V25"/>
    <mergeCell ref="U26:V26"/>
    <mergeCell ref="X26:Y26"/>
    <mergeCell ref="X23:Y23"/>
    <mergeCell ref="X21:Y21"/>
    <mergeCell ref="X20:Y20"/>
    <mergeCell ref="O18:S18"/>
    <mergeCell ref="O19:S19"/>
    <mergeCell ref="O22:S22"/>
    <mergeCell ref="O23:S23"/>
    <mergeCell ref="U23:V23"/>
    <mergeCell ref="U21:V21"/>
    <mergeCell ref="U20:V20"/>
    <mergeCell ref="U10:V10"/>
    <mergeCell ref="U11:V11"/>
    <mergeCell ref="U12:V12"/>
    <mergeCell ref="U22:V22"/>
    <mergeCell ref="U13:V13"/>
    <mergeCell ref="U18:V18"/>
    <mergeCell ref="U19:V19"/>
    <mergeCell ref="U16:V16"/>
    <mergeCell ref="U17:V17"/>
    <mergeCell ref="U14:V14"/>
    <mergeCell ref="U35:V35"/>
    <mergeCell ref="U36:V36"/>
    <mergeCell ref="U28:V28"/>
    <mergeCell ref="U31:V31"/>
    <mergeCell ref="U29:V29"/>
    <mergeCell ref="U27:V27"/>
    <mergeCell ref="V50:Z50"/>
    <mergeCell ref="X44:Y44"/>
    <mergeCell ref="U32:V32"/>
    <mergeCell ref="X42:Y42"/>
    <mergeCell ref="O43:S43"/>
    <mergeCell ref="U41:V41"/>
    <mergeCell ref="U40:V40"/>
    <mergeCell ref="U38:V38"/>
    <mergeCell ref="U37:V37"/>
    <mergeCell ref="U39:V39"/>
    <mergeCell ref="X45:Y45"/>
    <mergeCell ref="U42:V42"/>
    <mergeCell ref="U43:V43"/>
    <mergeCell ref="X43:Y43"/>
    <mergeCell ref="O44:S44"/>
    <mergeCell ref="U44:V44"/>
    <mergeCell ref="C39:E39"/>
    <mergeCell ref="C40:E40"/>
    <mergeCell ref="B41:B48"/>
    <mergeCell ref="C41:E41"/>
    <mergeCell ref="O45:S45"/>
    <mergeCell ref="U45:V45"/>
    <mergeCell ref="L48:T48"/>
    <mergeCell ref="L29:L47"/>
    <mergeCell ref="U33:V33"/>
    <mergeCell ref="U34:V34"/>
    <mergeCell ref="C42:E42"/>
    <mergeCell ref="C43:E43"/>
    <mergeCell ref="C44:E44"/>
    <mergeCell ref="C45:E45"/>
    <mergeCell ref="A35:A48"/>
    <mergeCell ref="C35:E35"/>
    <mergeCell ref="B36:B40"/>
    <mergeCell ref="C36:E36"/>
    <mergeCell ref="C37:E37"/>
    <mergeCell ref="C38:E38"/>
    <mergeCell ref="C46:E46"/>
    <mergeCell ref="C47:E47"/>
    <mergeCell ref="C48:E48"/>
    <mergeCell ref="U48:V48"/>
    <mergeCell ref="V51:Z51"/>
    <mergeCell ref="U46:V46"/>
    <mergeCell ref="X46:Y46"/>
    <mergeCell ref="O46:S46"/>
    <mergeCell ref="O47:S47"/>
    <mergeCell ref="L50:P51"/>
    <mergeCell ref="U47:V47"/>
    <mergeCell ref="X47:Y47"/>
    <mergeCell ref="L52:P53"/>
    <mergeCell ref="Q52:U52"/>
    <mergeCell ref="V52:Z52"/>
    <mergeCell ref="Q53:U53"/>
    <mergeCell ref="V53:Z53"/>
    <mergeCell ref="Q51:U51"/>
    <mergeCell ref="X48:Y48"/>
    <mergeCell ref="Q50:U50"/>
  </mergeCells>
  <dataValidations count="1">
    <dataValidation type="list" allowBlank="1" showInputMessage="1" showErrorMessage="1" sqref="C3:J33">
      <formula1>$AC$4:$AC$58</formula1>
    </dataValidation>
  </dataValidations>
  <printOptions/>
  <pageMargins left="0.6299212598425197" right="0.35433070866141736" top="0.9055118110236221" bottom="0.3937007874015748" header="0.5118110236220472" footer="0.5118110236220472"/>
  <pageSetup horizontalDpi="360" verticalDpi="36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58"/>
  <sheetViews>
    <sheetView zoomScale="60" zoomScaleNormal="60" zoomScalePageLayoutView="0" workbookViewId="0" topLeftCell="A1">
      <pane xSplit="2" ySplit="2" topLeftCell="C3" activePane="bottomRight" state="frozen"/>
      <selection pane="topLeft" activeCell="O38" sqref="O38:S45"/>
      <selection pane="topRight" activeCell="O38" sqref="O38:S45"/>
      <selection pane="bottomLeft" activeCell="O38" sqref="O38:S45"/>
      <selection pane="bottomRight" activeCell="O38" sqref="O38:S45"/>
    </sheetView>
  </sheetViews>
  <sheetFormatPr defaultColWidth="9.00390625" defaultRowHeight="13.5"/>
  <cols>
    <col min="1" max="2" width="3.625" style="2" customWidth="1"/>
    <col min="3" max="10" width="9.00390625" style="2" customWidth="1"/>
    <col min="11" max="11" width="1.625" style="2" customWidth="1"/>
    <col min="12" max="13" width="2.75390625" style="2" customWidth="1"/>
    <col min="14" max="14" width="1.625" style="2" customWidth="1"/>
    <col min="15" max="16" width="6.625" style="2" customWidth="1"/>
    <col min="17" max="17" width="1.4921875" style="2" customWidth="1"/>
    <col min="18" max="19" width="1.625" style="2" customWidth="1"/>
    <col min="20" max="20" width="1.625" style="56" customWidth="1"/>
    <col min="21" max="21" width="5.00390625" style="56" customWidth="1"/>
    <col min="22" max="24" width="1.625" style="56" customWidth="1"/>
    <col min="25" max="25" width="5.00390625" style="56" customWidth="1"/>
    <col min="26" max="26" width="1.625" style="2" customWidth="1"/>
    <col min="27" max="27" width="9.00390625" style="2" customWidth="1"/>
    <col min="28" max="28" width="11.375" style="2" customWidth="1"/>
    <col min="29" max="16384" width="9.00390625" style="2" customWidth="1"/>
  </cols>
  <sheetData>
    <row r="1" spans="1:33" ht="29.25" customHeight="1">
      <c r="A1" s="208" t="s">
        <v>42</v>
      </c>
      <c r="B1" s="208"/>
      <c r="C1" s="208"/>
      <c r="D1" s="208"/>
      <c r="E1" s="208"/>
      <c r="F1" s="208"/>
      <c r="G1" s="208"/>
      <c r="H1" s="208"/>
      <c r="I1" s="208"/>
      <c r="J1" s="208"/>
      <c r="K1" s="1"/>
      <c r="L1" s="1"/>
      <c r="M1" s="1"/>
      <c r="N1" s="1"/>
      <c r="O1" s="207" t="s">
        <v>126</v>
      </c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9"/>
      <c r="AE1" s="1"/>
      <c r="AF1" s="1"/>
      <c r="AG1" s="1"/>
    </row>
    <row r="2" spans="1:28" ht="42.75" customHeight="1">
      <c r="A2" s="205" t="s">
        <v>17</v>
      </c>
      <c r="B2" s="206"/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L2" s="215" t="s">
        <v>7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7"/>
      <c r="AB2" s="6"/>
    </row>
    <row r="3" spans="1:29" ht="24" customHeight="1">
      <c r="A3" s="13">
        <v>40179</v>
      </c>
      <c r="B3" s="12" t="str">
        <f aca="true" t="shared" si="0" ref="B3:B19">TEXT(WEEKDAY(A3),"aaa")</f>
        <v>金</v>
      </c>
      <c r="C3" s="39"/>
      <c r="D3" s="39"/>
      <c r="E3" s="39"/>
      <c r="F3" s="39"/>
      <c r="G3" s="39"/>
      <c r="H3" s="39"/>
      <c r="I3" s="39"/>
      <c r="J3" s="39"/>
      <c r="K3" s="16"/>
      <c r="L3" s="212" t="s">
        <v>8</v>
      </c>
      <c r="M3" s="213"/>
      <c r="N3" s="213"/>
      <c r="O3" s="213"/>
      <c r="P3" s="213"/>
      <c r="Q3" s="213"/>
      <c r="R3" s="213"/>
      <c r="S3" s="213"/>
      <c r="T3" s="214"/>
      <c r="U3" s="209" t="s">
        <v>9</v>
      </c>
      <c r="V3" s="210"/>
      <c r="W3" s="211"/>
      <c r="X3" s="218" t="s">
        <v>3</v>
      </c>
      <c r="Y3" s="219"/>
      <c r="Z3" s="220"/>
      <c r="AB3" s="6"/>
      <c r="AC3" s="4"/>
    </row>
    <row r="4" spans="1:29" ht="24" customHeight="1">
      <c r="A4" s="13">
        <v>40180</v>
      </c>
      <c r="B4" s="12" t="str">
        <f t="shared" si="0"/>
        <v>土</v>
      </c>
      <c r="C4" s="39"/>
      <c r="D4" s="39"/>
      <c r="E4" s="39"/>
      <c r="F4" s="39"/>
      <c r="G4" s="39"/>
      <c r="H4" s="39"/>
      <c r="I4" s="39"/>
      <c r="J4" s="39"/>
      <c r="K4" s="16"/>
      <c r="L4" s="189" t="s">
        <v>24</v>
      </c>
      <c r="M4" s="244" t="s">
        <v>10</v>
      </c>
      <c r="N4" s="17"/>
      <c r="O4" s="199" t="s">
        <v>19</v>
      </c>
      <c r="P4" s="199"/>
      <c r="Q4" s="199"/>
      <c r="R4" s="199"/>
      <c r="S4" s="199"/>
      <c r="T4" s="57"/>
      <c r="U4" s="179">
        <f>COUNTIF($C$3:$J$39,AB4)</f>
        <v>0</v>
      </c>
      <c r="V4" s="192"/>
      <c r="W4" s="30"/>
      <c r="X4" s="179">
        <f>U4+'12月'!X4:Y4</f>
        <v>1</v>
      </c>
      <c r="Y4" s="180"/>
      <c r="Z4" s="19"/>
      <c r="AA4" s="2">
        <v>22</v>
      </c>
      <c r="AB4" s="5" t="s">
        <v>12</v>
      </c>
      <c r="AC4" s="5" t="s">
        <v>12</v>
      </c>
    </row>
    <row r="5" spans="1:30" ht="24" customHeight="1">
      <c r="A5" s="13">
        <v>40181</v>
      </c>
      <c r="B5" s="12" t="str">
        <f t="shared" si="0"/>
        <v>日</v>
      </c>
      <c r="C5" s="39"/>
      <c r="D5" s="39"/>
      <c r="E5" s="39"/>
      <c r="F5" s="39"/>
      <c r="G5" s="39"/>
      <c r="H5" s="39"/>
      <c r="I5" s="39"/>
      <c r="J5" s="39"/>
      <c r="K5" s="16"/>
      <c r="L5" s="190"/>
      <c r="M5" s="245"/>
      <c r="N5" s="17"/>
      <c r="O5" s="199"/>
      <c r="P5" s="199"/>
      <c r="Q5" s="199"/>
      <c r="R5" s="199"/>
      <c r="S5" s="199"/>
      <c r="T5" s="57"/>
      <c r="U5" s="203"/>
      <c r="V5" s="204"/>
      <c r="W5" s="221"/>
      <c r="X5" s="203"/>
      <c r="Y5" s="204"/>
      <c r="Z5" s="20"/>
      <c r="AB5" s="4"/>
      <c r="AC5" s="4" t="s">
        <v>131</v>
      </c>
      <c r="AD5" s="4"/>
    </row>
    <row r="6" spans="1:29" ht="24" customHeight="1">
      <c r="A6" s="13">
        <v>40182</v>
      </c>
      <c r="B6" s="12" t="str">
        <f t="shared" si="0"/>
        <v>月</v>
      </c>
      <c r="C6" s="39"/>
      <c r="D6" s="39"/>
      <c r="E6" s="39"/>
      <c r="F6" s="39"/>
      <c r="G6" s="39"/>
      <c r="H6" s="39"/>
      <c r="I6" s="39"/>
      <c r="J6" s="39"/>
      <c r="K6" s="16"/>
      <c r="L6" s="190"/>
      <c r="M6" s="246"/>
      <c r="N6" s="21"/>
      <c r="O6" s="199" t="s">
        <v>5</v>
      </c>
      <c r="P6" s="199"/>
      <c r="Q6" s="199"/>
      <c r="R6" s="199"/>
      <c r="S6" s="199"/>
      <c r="T6" s="57"/>
      <c r="U6" s="179">
        <f>SUM(U4:W5)</f>
        <v>0</v>
      </c>
      <c r="V6" s="192"/>
      <c r="W6" s="30"/>
      <c r="X6" s="179">
        <f>SUM(X4:Y5)</f>
        <v>1</v>
      </c>
      <c r="Y6" s="180"/>
      <c r="Z6" s="19"/>
      <c r="AB6" s="4"/>
      <c r="AC6" s="4"/>
    </row>
    <row r="7" spans="1:29" ht="24" customHeight="1">
      <c r="A7" s="13">
        <v>40183</v>
      </c>
      <c r="B7" s="12" t="str">
        <f t="shared" si="0"/>
        <v>火</v>
      </c>
      <c r="C7" s="74" t="s">
        <v>27</v>
      </c>
      <c r="D7" s="74" t="s">
        <v>27</v>
      </c>
      <c r="E7" s="76" t="s">
        <v>56</v>
      </c>
      <c r="F7" s="76" t="s">
        <v>56</v>
      </c>
      <c r="G7" s="78" t="s">
        <v>128</v>
      </c>
      <c r="H7" s="78" t="s">
        <v>128</v>
      </c>
      <c r="I7" s="78" t="s">
        <v>128</v>
      </c>
      <c r="J7" s="78" t="s">
        <v>128</v>
      </c>
      <c r="K7" s="16"/>
      <c r="L7" s="190"/>
      <c r="M7" s="247" t="s">
        <v>22</v>
      </c>
      <c r="N7" s="22"/>
      <c r="O7" s="199" t="s">
        <v>61</v>
      </c>
      <c r="P7" s="199"/>
      <c r="Q7" s="199"/>
      <c r="R7" s="199"/>
      <c r="S7" s="199"/>
      <c r="T7" s="57"/>
      <c r="U7" s="179">
        <f>COUNTIF($C$3:$J$39,AB7)</f>
        <v>0</v>
      </c>
      <c r="V7" s="192"/>
      <c r="W7" s="30"/>
      <c r="X7" s="179">
        <f>U7+'12月'!X7:Y7</f>
        <v>29</v>
      </c>
      <c r="Y7" s="180"/>
      <c r="Z7" s="19"/>
      <c r="AA7" s="2">
        <v>28</v>
      </c>
      <c r="AB7" s="4" t="s">
        <v>61</v>
      </c>
      <c r="AC7" s="4" t="s">
        <v>61</v>
      </c>
    </row>
    <row r="8" spans="1:29" ht="24" customHeight="1">
      <c r="A8" s="13">
        <v>40184</v>
      </c>
      <c r="B8" s="12" t="str">
        <f t="shared" si="0"/>
        <v>水</v>
      </c>
      <c r="C8" s="15" t="s">
        <v>135</v>
      </c>
      <c r="D8" s="15" t="s">
        <v>135</v>
      </c>
      <c r="E8" s="74" t="s">
        <v>106</v>
      </c>
      <c r="F8" s="74" t="s">
        <v>106</v>
      </c>
      <c r="G8" s="78" t="s">
        <v>128</v>
      </c>
      <c r="H8" s="78" t="s">
        <v>128</v>
      </c>
      <c r="I8" s="78" t="s">
        <v>128</v>
      </c>
      <c r="J8" s="78" t="s">
        <v>128</v>
      </c>
      <c r="K8" s="16"/>
      <c r="L8" s="190"/>
      <c r="M8" s="242"/>
      <c r="N8" s="23"/>
      <c r="O8" s="199" t="s">
        <v>0</v>
      </c>
      <c r="P8" s="199"/>
      <c r="Q8" s="199"/>
      <c r="R8" s="199"/>
      <c r="S8" s="199"/>
      <c r="T8" s="57"/>
      <c r="U8" s="179">
        <f aca="true" t="shared" si="1" ref="U8:U15">COUNTIF($C$3:$J$39,AB8)</f>
        <v>0</v>
      </c>
      <c r="V8" s="192"/>
      <c r="W8" s="30"/>
      <c r="X8" s="179">
        <f>U8+'12月'!X8:Y8</f>
        <v>26</v>
      </c>
      <c r="Y8" s="180"/>
      <c r="Z8" s="19"/>
      <c r="AA8" s="2">
        <v>40</v>
      </c>
      <c r="AB8" s="4" t="s">
        <v>0</v>
      </c>
      <c r="AC8" s="4" t="s">
        <v>0</v>
      </c>
    </row>
    <row r="9" spans="1:29" ht="24" customHeight="1">
      <c r="A9" s="13">
        <v>40185</v>
      </c>
      <c r="B9" s="12" t="str">
        <f t="shared" si="0"/>
        <v>木</v>
      </c>
      <c r="C9" s="15" t="s">
        <v>135</v>
      </c>
      <c r="D9" s="15" t="s">
        <v>135</v>
      </c>
      <c r="E9" s="74" t="s">
        <v>73</v>
      </c>
      <c r="F9" s="74" t="s">
        <v>73</v>
      </c>
      <c r="G9" s="78" t="s">
        <v>128</v>
      </c>
      <c r="H9" s="78" t="s">
        <v>128</v>
      </c>
      <c r="I9" s="78" t="s">
        <v>128</v>
      </c>
      <c r="J9" s="78" t="s">
        <v>128</v>
      </c>
      <c r="K9" s="16"/>
      <c r="L9" s="190"/>
      <c r="M9" s="242"/>
      <c r="N9" s="23"/>
      <c r="O9" s="199" t="s">
        <v>20</v>
      </c>
      <c r="P9" s="199"/>
      <c r="Q9" s="199"/>
      <c r="R9" s="199"/>
      <c r="S9" s="199"/>
      <c r="T9" s="57"/>
      <c r="U9" s="179">
        <f t="shared" si="1"/>
        <v>0</v>
      </c>
      <c r="V9" s="192"/>
      <c r="W9" s="30"/>
      <c r="X9" s="179">
        <f>U9+'12月'!X9:Y9</f>
        <v>27</v>
      </c>
      <c r="Y9" s="180"/>
      <c r="Z9" s="19"/>
      <c r="AA9" s="2">
        <v>42</v>
      </c>
      <c r="AB9" s="4" t="s">
        <v>20</v>
      </c>
      <c r="AC9" s="4" t="s">
        <v>20</v>
      </c>
    </row>
    <row r="10" spans="1:29" ht="24" customHeight="1">
      <c r="A10" s="13">
        <v>40186</v>
      </c>
      <c r="B10" s="12" t="str">
        <f t="shared" si="0"/>
        <v>金</v>
      </c>
      <c r="C10" s="75" t="s">
        <v>116</v>
      </c>
      <c r="D10" s="75" t="s">
        <v>116</v>
      </c>
      <c r="E10" s="74" t="s">
        <v>110</v>
      </c>
      <c r="F10" s="74" t="s">
        <v>110</v>
      </c>
      <c r="G10" s="78" t="s">
        <v>128</v>
      </c>
      <c r="H10" s="78" t="s">
        <v>128</v>
      </c>
      <c r="I10" s="78" t="s">
        <v>128</v>
      </c>
      <c r="J10" s="78" t="s">
        <v>128</v>
      </c>
      <c r="K10" s="16"/>
      <c r="L10" s="190"/>
      <c r="M10" s="242"/>
      <c r="N10" s="23"/>
      <c r="O10" s="199" t="s">
        <v>62</v>
      </c>
      <c r="P10" s="199"/>
      <c r="Q10" s="199"/>
      <c r="R10" s="199"/>
      <c r="S10" s="199"/>
      <c r="T10" s="57"/>
      <c r="U10" s="179">
        <f t="shared" si="1"/>
        <v>0</v>
      </c>
      <c r="V10" s="192"/>
      <c r="W10" s="30"/>
      <c r="X10" s="179">
        <f>U10+'12月'!X10:Y10</f>
        <v>31</v>
      </c>
      <c r="Y10" s="180"/>
      <c r="Z10" s="19"/>
      <c r="AA10" s="2">
        <v>22</v>
      </c>
      <c r="AB10" s="4" t="s">
        <v>62</v>
      </c>
      <c r="AC10" s="4" t="s">
        <v>62</v>
      </c>
    </row>
    <row r="11" spans="1:29" ht="24" customHeight="1">
      <c r="A11" s="13">
        <v>40187</v>
      </c>
      <c r="B11" s="12" t="str">
        <f t="shared" si="0"/>
        <v>土</v>
      </c>
      <c r="C11" s="39"/>
      <c r="D11" s="39"/>
      <c r="E11" s="39"/>
      <c r="F11" s="39"/>
      <c r="G11" s="39"/>
      <c r="H11" s="39"/>
      <c r="I11" s="39"/>
      <c r="J11" s="39"/>
      <c r="K11" s="16"/>
      <c r="L11" s="190"/>
      <c r="M11" s="242"/>
      <c r="N11" s="23"/>
      <c r="O11" s="199" t="s">
        <v>63</v>
      </c>
      <c r="P11" s="199"/>
      <c r="Q11" s="199"/>
      <c r="R11" s="199"/>
      <c r="S11" s="199"/>
      <c r="T11" s="57"/>
      <c r="U11" s="179">
        <f t="shared" si="1"/>
        <v>0</v>
      </c>
      <c r="V11" s="192"/>
      <c r="W11" s="30"/>
      <c r="X11" s="179">
        <f>U11+'12月'!X11:Y11</f>
        <v>30</v>
      </c>
      <c r="Y11" s="180"/>
      <c r="Z11" s="19"/>
      <c r="AA11" s="2">
        <v>24</v>
      </c>
      <c r="AB11" s="4" t="s">
        <v>102</v>
      </c>
      <c r="AC11" s="4" t="s">
        <v>102</v>
      </c>
    </row>
    <row r="12" spans="1:29" ht="24" customHeight="1">
      <c r="A12" s="13">
        <v>40188</v>
      </c>
      <c r="B12" s="12" t="str">
        <f t="shared" si="0"/>
        <v>日</v>
      </c>
      <c r="C12" s="39"/>
      <c r="D12" s="39"/>
      <c r="E12" s="39"/>
      <c r="F12" s="39"/>
      <c r="G12" s="39"/>
      <c r="H12" s="39"/>
      <c r="I12" s="39"/>
      <c r="J12" s="39"/>
      <c r="K12" s="16"/>
      <c r="L12" s="190"/>
      <c r="M12" s="242"/>
      <c r="N12" s="23"/>
      <c r="O12" s="199" t="s">
        <v>11</v>
      </c>
      <c r="P12" s="199"/>
      <c r="Q12" s="199"/>
      <c r="R12" s="199"/>
      <c r="S12" s="199"/>
      <c r="T12" s="57"/>
      <c r="U12" s="179">
        <f t="shared" si="1"/>
        <v>0</v>
      </c>
      <c r="V12" s="192"/>
      <c r="W12" s="30"/>
      <c r="X12" s="179">
        <f>U12+'12月'!X12:Y12</f>
        <v>30</v>
      </c>
      <c r="Y12" s="180"/>
      <c r="Z12" s="19"/>
      <c r="AA12" s="2">
        <v>18</v>
      </c>
      <c r="AB12" s="4" t="s">
        <v>32</v>
      </c>
      <c r="AC12" s="4" t="s">
        <v>32</v>
      </c>
    </row>
    <row r="13" spans="1:29" ht="24" customHeight="1">
      <c r="A13" s="13">
        <v>40189</v>
      </c>
      <c r="B13" s="12" t="str">
        <f t="shared" si="0"/>
        <v>月</v>
      </c>
      <c r="C13" s="39"/>
      <c r="D13" s="39"/>
      <c r="E13" s="39"/>
      <c r="F13" s="39"/>
      <c r="G13" s="39"/>
      <c r="H13" s="39"/>
      <c r="I13" s="39"/>
      <c r="J13" s="39"/>
      <c r="K13" s="16"/>
      <c r="L13" s="190"/>
      <c r="M13" s="242"/>
      <c r="N13" s="23"/>
      <c r="O13" s="199" t="s">
        <v>64</v>
      </c>
      <c r="P13" s="199"/>
      <c r="Q13" s="199"/>
      <c r="R13" s="199"/>
      <c r="S13" s="199"/>
      <c r="T13" s="57"/>
      <c r="U13" s="179">
        <f t="shared" si="1"/>
        <v>0</v>
      </c>
      <c r="V13" s="192"/>
      <c r="W13" s="30"/>
      <c r="X13" s="179">
        <f>U13+'12月'!X13:Y13</f>
        <v>40</v>
      </c>
      <c r="Y13" s="180"/>
      <c r="Z13" s="19"/>
      <c r="AB13" s="4" t="s">
        <v>103</v>
      </c>
      <c r="AC13" s="4" t="s">
        <v>103</v>
      </c>
    </row>
    <row r="14" spans="1:29" ht="24" customHeight="1">
      <c r="A14" s="13">
        <v>40190</v>
      </c>
      <c r="B14" s="12" t="str">
        <f t="shared" si="0"/>
        <v>火</v>
      </c>
      <c r="C14" s="74" t="s">
        <v>27</v>
      </c>
      <c r="D14" s="74" t="s">
        <v>27</v>
      </c>
      <c r="E14" s="76" t="s">
        <v>56</v>
      </c>
      <c r="F14" s="76" t="s">
        <v>56</v>
      </c>
      <c r="G14" s="78" t="s">
        <v>128</v>
      </c>
      <c r="H14" s="78" t="s">
        <v>128</v>
      </c>
      <c r="I14" s="78" t="s">
        <v>128</v>
      </c>
      <c r="J14" s="78" t="s">
        <v>128</v>
      </c>
      <c r="K14" s="16"/>
      <c r="L14" s="190"/>
      <c r="M14" s="242"/>
      <c r="N14" s="23"/>
      <c r="O14" s="199" t="s">
        <v>21</v>
      </c>
      <c r="P14" s="199"/>
      <c r="Q14" s="199"/>
      <c r="R14" s="199"/>
      <c r="S14" s="199"/>
      <c r="T14" s="57"/>
      <c r="U14" s="179">
        <f t="shared" si="1"/>
        <v>0</v>
      </c>
      <c r="V14" s="192"/>
      <c r="W14" s="30"/>
      <c r="X14" s="179">
        <f>U14+'12月'!X14:Y14</f>
        <v>26</v>
      </c>
      <c r="Y14" s="180"/>
      <c r="Z14" s="19"/>
      <c r="AB14" s="4" t="s">
        <v>28</v>
      </c>
      <c r="AC14" s="4" t="s">
        <v>28</v>
      </c>
    </row>
    <row r="15" spans="1:29" ht="24" customHeight="1">
      <c r="A15" s="13">
        <v>40191</v>
      </c>
      <c r="B15" s="12" t="str">
        <f t="shared" si="0"/>
        <v>水</v>
      </c>
      <c r="C15" s="15" t="s">
        <v>135</v>
      </c>
      <c r="D15" s="15" t="s">
        <v>135</v>
      </c>
      <c r="E15" s="74" t="s">
        <v>106</v>
      </c>
      <c r="F15" s="74" t="s">
        <v>106</v>
      </c>
      <c r="G15" s="78" t="s">
        <v>128</v>
      </c>
      <c r="H15" s="78" t="s">
        <v>128</v>
      </c>
      <c r="I15" s="78" t="s">
        <v>128</v>
      </c>
      <c r="J15" s="78" t="s">
        <v>128</v>
      </c>
      <c r="K15" s="16"/>
      <c r="L15" s="190"/>
      <c r="M15" s="242"/>
      <c r="N15" s="23"/>
      <c r="O15" s="199" t="s">
        <v>2</v>
      </c>
      <c r="P15" s="199"/>
      <c r="Q15" s="199"/>
      <c r="R15" s="199"/>
      <c r="S15" s="199"/>
      <c r="T15" s="57"/>
      <c r="U15" s="179">
        <f t="shared" si="1"/>
        <v>0</v>
      </c>
      <c r="V15" s="192"/>
      <c r="W15" s="30"/>
      <c r="X15" s="179">
        <f>U15+'12月'!X15:Y15</f>
        <v>23</v>
      </c>
      <c r="Y15" s="180"/>
      <c r="Z15" s="19"/>
      <c r="AB15" s="4" t="s">
        <v>2</v>
      </c>
      <c r="AC15" s="4" t="s">
        <v>2</v>
      </c>
    </row>
    <row r="16" spans="1:29" ht="24" customHeight="1">
      <c r="A16" s="13">
        <v>40192</v>
      </c>
      <c r="B16" s="12" t="str">
        <f t="shared" si="0"/>
        <v>木</v>
      </c>
      <c r="C16" s="15" t="s">
        <v>109</v>
      </c>
      <c r="D16" s="15" t="s">
        <v>109</v>
      </c>
      <c r="E16" s="74" t="s">
        <v>31</v>
      </c>
      <c r="F16" s="74" t="s">
        <v>31</v>
      </c>
      <c r="G16" s="78" t="s">
        <v>128</v>
      </c>
      <c r="H16" s="78" t="s">
        <v>128</v>
      </c>
      <c r="I16" s="78" t="s">
        <v>128</v>
      </c>
      <c r="J16" s="78" t="s">
        <v>128</v>
      </c>
      <c r="K16" s="16"/>
      <c r="L16" s="190"/>
      <c r="M16" s="242"/>
      <c r="N16" s="23"/>
      <c r="O16" s="199"/>
      <c r="P16" s="199"/>
      <c r="Q16" s="199"/>
      <c r="R16" s="199"/>
      <c r="S16" s="199"/>
      <c r="T16" s="57"/>
      <c r="U16" s="179"/>
      <c r="V16" s="192"/>
      <c r="W16" s="30"/>
      <c r="X16" s="179"/>
      <c r="Y16" s="180"/>
      <c r="Z16" s="19"/>
      <c r="AB16" s="4"/>
      <c r="AC16" s="4"/>
    </row>
    <row r="17" spans="1:30" ht="24" customHeight="1">
      <c r="A17" s="13">
        <v>40193</v>
      </c>
      <c r="B17" s="12" t="str">
        <f t="shared" si="0"/>
        <v>金</v>
      </c>
      <c r="C17" s="75" t="s">
        <v>116</v>
      </c>
      <c r="D17" s="75" t="s">
        <v>116</v>
      </c>
      <c r="E17" s="74" t="s">
        <v>110</v>
      </c>
      <c r="F17" s="74" t="s">
        <v>110</v>
      </c>
      <c r="G17" s="78" t="s">
        <v>128</v>
      </c>
      <c r="H17" s="78" t="s">
        <v>128</v>
      </c>
      <c r="I17" s="78" t="s">
        <v>128</v>
      </c>
      <c r="J17" s="78" t="s">
        <v>128</v>
      </c>
      <c r="K17" s="16"/>
      <c r="L17" s="190"/>
      <c r="M17" s="242"/>
      <c r="N17" s="22"/>
      <c r="O17" s="224"/>
      <c r="P17" s="225"/>
      <c r="Q17" s="225"/>
      <c r="R17" s="225"/>
      <c r="S17" s="225"/>
      <c r="T17" s="51"/>
      <c r="U17" s="179"/>
      <c r="V17" s="192"/>
      <c r="W17" s="30"/>
      <c r="X17" s="179"/>
      <c r="Y17" s="180"/>
      <c r="Z17" s="24"/>
      <c r="AA17" s="2">
        <v>35</v>
      </c>
      <c r="AB17" s="4"/>
      <c r="AC17" s="4"/>
      <c r="AD17" s="7"/>
    </row>
    <row r="18" spans="1:29" ht="24" customHeight="1">
      <c r="A18" s="13">
        <v>40194</v>
      </c>
      <c r="B18" s="12" t="str">
        <f t="shared" si="0"/>
        <v>土</v>
      </c>
      <c r="C18" s="39"/>
      <c r="D18" s="39"/>
      <c r="E18" s="39"/>
      <c r="F18" s="39"/>
      <c r="G18" s="39"/>
      <c r="H18" s="39"/>
      <c r="I18" s="39"/>
      <c r="J18" s="39"/>
      <c r="K18" s="16"/>
      <c r="L18" s="190"/>
      <c r="M18" s="242"/>
      <c r="N18" s="25"/>
      <c r="O18" s="224"/>
      <c r="P18" s="225"/>
      <c r="Q18" s="225"/>
      <c r="R18" s="225"/>
      <c r="S18" s="225"/>
      <c r="T18" s="52"/>
      <c r="U18" s="179"/>
      <c r="V18" s="192"/>
      <c r="W18" s="30"/>
      <c r="X18" s="179"/>
      <c r="Y18" s="180"/>
      <c r="Z18" s="24"/>
      <c r="AA18" s="2">
        <v>11</v>
      </c>
      <c r="AB18" s="4"/>
      <c r="AC18" s="4"/>
    </row>
    <row r="19" spans="1:29" ht="24" customHeight="1">
      <c r="A19" s="13">
        <v>40195</v>
      </c>
      <c r="B19" s="12" t="str">
        <f t="shared" si="0"/>
        <v>日</v>
      </c>
      <c r="C19" s="39"/>
      <c r="D19" s="39"/>
      <c r="E19" s="39"/>
      <c r="F19" s="39"/>
      <c r="G19" s="39"/>
      <c r="H19" s="39"/>
      <c r="I19" s="39"/>
      <c r="J19" s="39"/>
      <c r="K19" s="16"/>
      <c r="L19" s="190"/>
      <c r="M19" s="243"/>
      <c r="N19" s="26"/>
      <c r="O19" s="199" t="s">
        <v>5</v>
      </c>
      <c r="P19" s="199"/>
      <c r="Q19" s="199"/>
      <c r="R19" s="199"/>
      <c r="S19" s="199"/>
      <c r="T19" s="57"/>
      <c r="U19" s="179">
        <f>SUM(U7:U18)</f>
        <v>0</v>
      </c>
      <c r="V19" s="192"/>
      <c r="W19" s="30"/>
      <c r="X19" s="179">
        <f>SUM(X7:Y18)</f>
        <v>262</v>
      </c>
      <c r="Y19" s="180"/>
      <c r="Z19" s="19"/>
      <c r="AB19" s="6"/>
      <c r="AC19" s="6"/>
    </row>
    <row r="20" spans="1:29" ht="24" customHeight="1">
      <c r="A20" s="13">
        <v>40196</v>
      </c>
      <c r="B20" s="12" t="str">
        <f aca="true" t="shared" si="2" ref="B20:B27">TEXT(WEEKDAY(A20),"aaa")</f>
        <v>月</v>
      </c>
      <c r="C20" s="61" t="s">
        <v>116</v>
      </c>
      <c r="D20" s="61" t="s">
        <v>116</v>
      </c>
      <c r="E20" s="76" t="s">
        <v>112</v>
      </c>
      <c r="F20" s="76" t="s">
        <v>112</v>
      </c>
      <c r="G20" s="78" t="s">
        <v>128</v>
      </c>
      <c r="H20" s="78" t="s">
        <v>128</v>
      </c>
      <c r="I20" s="78" t="s">
        <v>128</v>
      </c>
      <c r="J20" s="78" t="s">
        <v>128</v>
      </c>
      <c r="K20" s="16"/>
      <c r="L20" s="190"/>
      <c r="M20" s="189" t="s">
        <v>26</v>
      </c>
      <c r="N20" s="27"/>
      <c r="O20" s="280" t="s">
        <v>13</v>
      </c>
      <c r="P20" s="281"/>
      <c r="Q20" s="281"/>
      <c r="R20" s="281"/>
      <c r="S20" s="281"/>
      <c r="T20" s="57"/>
      <c r="U20" s="179">
        <f aca="true" t="shared" si="3" ref="U20:U27">COUNTIF($C$3:$J$39,AB20)</f>
        <v>0</v>
      </c>
      <c r="V20" s="192"/>
      <c r="W20" s="30"/>
      <c r="X20" s="179">
        <f>U20+'12月'!X20:Y20</f>
        <v>48</v>
      </c>
      <c r="Y20" s="180"/>
      <c r="Z20" s="19"/>
      <c r="AA20" s="2">
        <v>19</v>
      </c>
      <c r="AB20" s="4" t="s">
        <v>50</v>
      </c>
      <c r="AC20" s="4" t="s">
        <v>50</v>
      </c>
    </row>
    <row r="21" spans="1:29" ht="24" customHeight="1">
      <c r="A21" s="13">
        <v>40197</v>
      </c>
      <c r="B21" s="12" t="str">
        <f t="shared" si="2"/>
        <v>火</v>
      </c>
      <c r="C21" s="74" t="s">
        <v>27</v>
      </c>
      <c r="D21" s="74" t="s">
        <v>27</v>
      </c>
      <c r="E21" s="76" t="s">
        <v>56</v>
      </c>
      <c r="F21" s="76" t="s">
        <v>56</v>
      </c>
      <c r="G21" s="78" t="s">
        <v>128</v>
      </c>
      <c r="H21" s="78" t="s">
        <v>128</v>
      </c>
      <c r="I21" s="78" t="s">
        <v>128</v>
      </c>
      <c r="J21" s="78" t="s">
        <v>128</v>
      </c>
      <c r="K21" s="16"/>
      <c r="L21" s="190"/>
      <c r="M21" s="190"/>
      <c r="N21" s="26"/>
      <c r="O21" s="280" t="s">
        <v>65</v>
      </c>
      <c r="P21" s="281"/>
      <c r="Q21" s="281"/>
      <c r="R21" s="281"/>
      <c r="S21" s="281"/>
      <c r="T21" s="57"/>
      <c r="U21" s="179">
        <f t="shared" si="3"/>
        <v>0</v>
      </c>
      <c r="V21" s="192"/>
      <c r="W21" s="30"/>
      <c r="X21" s="179">
        <f>U21+'12月'!X21:Y21</f>
        <v>50</v>
      </c>
      <c r="Y21" s="180"/>
      <c r="Z21" s="19"/>
      <c r="AA21" s="2">
        <v>35</v>
      </c>
      <c r="AB21" s="4" t="s">
        <v>104</v>
      </c>
      <c r="AC21" s="4" t="s">
        <v>104</v>
      </c>
    </row>
    <row r="22" spans="1:29" ht="24" customHeight="1">
      <c r="A22" s="13">
        <v>40198</v>
      </c>
      <c r="B22" s="12" t="str">
        <f t="shared" si="2"/>
        <v>水</v>
      </c>
      <c r="C22" s="15" t="s">
        <v>135</v>
      </c>
      <c r="D22" s="15" t="s">
        <v>135</v>
      </c>
      <c r="E22" s="74" t="s">
        <v>106</v>
      </c>
      <c r="F22" s="74" t="s">
        <v>106</v>
      </c>
      <c r="G22" s="78" t="s">
        <v>128</v>
      </c>
      <c r="H22" s="78" t="s">
        <v>128</v>
      </c>
      <c r="I22" s="78" t="s">
        <v>128</v>
      </c>
      <c r="J22" s="78" t="s">
        <v>128</v>
      </c>
      <c r="K22" s="16"/>
      <c r="L22" s="190"/>
      <c r="M22" s="190"/>
      <c r="N22" s="28"/>
      <c r="O22" s="280" t="s">
        <v>45</v>
      </c>
      <c r="P22" s="281"/>
      <c r="Q22" s="281"/>
      <c r="R22" s="281"/>
      <c r="S22" s="281"/>
      <c r="T22" s="57"/>
      <c r="U22" s="179">
        <f t="shared" si="3"/>
        <v>0</v>
      </c>
      <c r="V22" s="192"/>
      <c r="W22" s="30"/>
      <c r="X22" s="179">
        <f>U22+'12月'!X22:Y22</f>
        <v>57</v>
      </c>
      <c r="Y22" s="180"/>
      <c r="Z22" s="19"/>
      <c r="AA22" s="2">
        <v>45</v>
      </c>
      <c r="AB22" s="4" t="s">
        <v>53</v>
      </c>
      <c r="AC22" s="4" t="s">
        <v>53</v>
      </c>
    </row>
    <row r="23" spans="1:29" ht="24" customHeight="1">
      <c r="A23" s="13">
        <v>40199</v>
      </c>
      <c r="B23" s="12" t="str">
        <f t="shared" si="2"/>
        <v>木</v>
      </c>
      <c r="C23" s="15" t="s">
        <v>135</v>
      </c>
      <c r="D23" s="15" t="s">
        <v>135</v>
      </c>
      <c r="E23" s="74" t="s">
        <v>73</v>
      </c>
      <c r="F23" s="74" t="s">
        <v>73</v>
      </c>
      <c r="G23" s="78" t="s">
        <v>128</v>
      </c>
      <c r="H23" s="78" t="s">
        <v>128</v>
      </c>
      <c r="I23" s="78" t="s">
        <v>128</v>
      </c>
      <c r="J23" s="78" t="s">
        <v>128</v>
      </c>
      <c r="K23" s="16"/>
      <c r="L23" s="190"/>
      <c r="M23" s="190"/>
      <c r="N23" s="28"/>
      <c r="O23" s="283" t="s">
        <v>52</v>
      </c>
      <c r="P23" s="284"/>
      <c r="Q23" s="284"/>
      <c r="R23" s="284"/>
      <c r="S23" s="284"/>
      <c r="T23" s="57"/>
      <c r="U23" s="179">
        <f t="shared" si="3"/>
        <v>0</v>
      </c>
      <c r="V23" s="192"/>
      <c r="W23" s="30"/>
      <c r="X23" s="179">
        <f>U23+'12月'!X23:Y23</f>
        <v>22</v>
      </c>
      <c r="Y23" s="180"/>
      <c r="Z23" s="19"/>
      <c r="AA23" s="2">
        <v>40</v>
      </c>
      <c r="AB23" s="4" t="s">
        <v>51</v>
      </c>
      <c r="AC23" s="4" t="s">
        <v>51</v>
      </c>
    </row>
    <row r="24" spans="1:30" ht="24" customHeight="1">
      <c r="A24" s="13">
        <v>40200</v>
      </c>
      <c r="B24" s="12" t="str">
        <f t="shared" si="2"/>
        <v>金</v>
      </c>
      <c r="C24" s="75" t="s">
        <v>116</v>
      </c>
      <c r="D24" s="75" t="s">
        <v>116</v>
      </c>
      <c r="E24" s="74" t="s">
        <v>110</v>
      </c>
      <c r="F24" s="74" t="s">
        <v>110</v>
      </c>
      <c r="G24" s="78" t="s">
        <v>128</v>
      </c>
      <c r="H24" s="78" t="s">
        <v>128</v>
      </c>
      <c r="I24" s="78" t="s">
        <v>128</v>
      </c>
      <c r="J24" s="78" t="s">
        <v>128</v>
      </c>
      <c r="K24" s="16"/>
      <c r="L24" s="190"/>
      <c r="M24" s="190"/>
      <c r="N24" s="22"/>
      <c r="O24" s="200" t="s">
        <v>46</v>
      </c>
      <c r="P24" s="285"/>
      <c r="Q24" s="285"/>
      <c r="R24" s="285"/>
      <c r="S24" s="285"/>
      <c r="T24" s="51"/>
      <c r="U24" s="179">
        <f t="shared" si="3"/>
        <v>0</v>
      </c>
      <c r="V24" s="192"/>
      <c r="W24" s="30"/>
      <c r="X24" s="179">
        <f>U24+'12月'!X24:Y24</f>
        <v>27</v>
      </c>
      <c r="Y24" s="180"/>
      <c r="Z24" s="24"/>
      <c r="AA24" s="2">
        <v>61</v>
      </c>
      <c r="AB24" s="5" t="s">
        <v>54</v>
      </c>
      <c r="AC24" s="5" t="s">
        <v>54</v>
      </c>
      <c r="AD24" s="14"/>
    </row>
    <row r="25" spans="1:29" ht="24" customHeight="1">
      <c r="A25" s="13">
        <v>40201</v>
      </c>
      <c r="B25" s="12" t="str">
        <f t="shared" si="2"/>
        <v>土</v>
      </c>
      <c r="C25" s="39"/>
      <c r="D25" s="39"/>
      <c r="E25" s="39"/>
      <c r="F25" s="39"/>
      <c r="G25" s="39"/>
      <c r="H25" s="39"/>
      <c r="I25" s="39"/>
      <c r="J25" s="39"/>
      <c r="K25" s="16"/>
      <c r="L25" s="190"/>
      <c r="M25" s="190"/>
      <c r="N25" s="22"/>
      <c r="O25" s="283" t="s">
        <v>66</v>
      </c>
      <c r="P25" s="284"/>
      <c r="Q25" s="284"/>
      <c r="R25" s="284"/>
      <c r="S25" s="284"/>
      <c r="T25" s="51"/>
      <c r="U25" s="179">
        <f t="shared" si="3"/>
        <v>0</v>
      </c>
      <c r="V25" s="192"/>
      <c r="W25" s="30"/>
      <c r="X25" s="179">
        <f>U25+'12月'!X25:Y25</f>
        <v>14</v>
      </c>
      <c r="Y25" s="180"/>
      <c r="Z25" s="24"/>
      <c r="AA25" s="2">
        <v>133</v>
      </c>
      <c r="AB25" s="4" t="s">
        <v>105</v>
      </c>
      <c r="AC25" s="4" t="s">
        <v>105</v>
      </c>
    </row>
    <row r="26" spans="1:29" ht="24" customHeight="1">
      <c r="A26" s="13">
        <v>40202</v>
      </c>
      <c r="B26" s="12" t="str">
        <f t="shared" si="2"/>
        <v>日</v>
      </c>
      <c r="C26" s="39"/>
      <c r="D26" s="39"/>
      <c r="E26" s="39"/>
      <c r="F26" s="39"/>
      <c r="G26" s="39"/>
      <c r="H26" s="39"/>
      <c r="I26" s="39"/>
      <c r="J26" s="39"/>
      <c r="K26" s="16"/>
      <c r="L26" s="190"/>
      <c r="M26" s="190"/>
      <c r="N26" s="22"/>
      <c r="O26" s="280" t="s">
        <v>25</v>
      </c>
      <c r="P26" s="281"/>
      <c r="Q26" s="281"/>
      <c r="R26" s="281"/>
      <c r="S26" s="281"/>
      <c r="T26" s="51"/>
      <c r="U26" s="179">
        <f t="shared" si="3"/>
        <v>0</v>
      </c>
      <c r="V26" s="192"/>
      <c r="W26" s="30"/>
      <c r="X26" s="179">
        <f>U26+'12月'!X26:Y26</f>
        <v>60</v>
      </c>
      <c r="Y26" s="180"/>
      <c r="Z26" s="24"/>
      <c r="AA26" s="2">
        <v>69</v>
      </c>
      <c r="AB26" s="4" t="s">
        <v>29</v>
      </c>
      <c r="AC26" s="4" t="s">
        <v>29</v>
      </c>
    </row>
    <row r="27" spans="1:29" ht="24" customHeight="1">
      <c r="A27" s="13">
        <v>40203</v>
      </c>
      <c r="B27" s="12" t="str">
        <f t="shared" si="2"/>
        <v>月</v>
      </c>
      <c r="C27" s="61" t="s">
        <v>116</v>
      </c>
      <c r="D27" s="61" t="s">
        <v>116</v>
      </c>
      <c r="E27" s="76" t="s">
        <v>112</v>
      </c>
      <c r="F27" s="76" t="s">
        <v>112</v>
      </c>
      <c r="G27" s="78" t="s">
        <v>128</v>
      </c>
      <c r="H27" s="78" t="s">
        <v>128</v>
      </c>
      <c r="I27" s="78" t="s">
        <v>128</v>
      </c>
      <c r="J27" s="78" t="s">
        <v>128</v>
      </c>
      <c r="K27" s="16"/>
      <c r="L27" s="190"/>
      <c r="M27" s="242"/>
      <c r="N27" s="22"/>
      <c r="O27" s="200" t="s">
        <v>14</v>
      </c>
      <c r="P27" s="285"/>
      <c r="Q27" s="285"/>
      <c r="R27" s="285"/>
      <c r="S27" s="285"/>
      <c r="T27" s="51"/>
      <c r="U27" s="179">
        <f t="shared" si="3"/>
        <v>0</v>
      </c>
      <c r="V27" s="192"/>
      <c r="W27" s="30"/>
      <c r="X27" s="179">
        <f>U27+'12月'!X27:Y27</f>
        <v>17</v>
      </c>
      <c r="Y27" s="180"/>
      <c r="Z27" s="24"/>
      <c r="AB27" s="4" t="s">
        <v>1</v>
      </c>
      <c r="AC27" s="4" t="s">
        <v>1</v>
      </c>
    </row>
    <row r="28" spans="1:29" ht="24" customHeight="1">
      <c r="A28" s="13">
        <v>40204</v>
      </c>
      <c r="B28" s="12" t="str">
        <f aca="true" t="shared" si="4" ref="B28:B33">TEXT(WEEKDAY(A28),"aaa")</f>
        <v>火</v>
      </c>
      <c r="C28" s="74" t="s">
        <v>27</v>
      </c>
      <c r="D28" s="74" t="s">
        <v>27</v>
      </c>
      <c r="E28" s="76" t="s">
        <v>56</v>
      </c>
      <c r="F28" s="76" t="s">
        <v>56</v>
      </c>
      <c r="G28" s="78" t="s">
        <v>128</v>
      </c>
      <c r="H28" s="78" t="s">
        <v>128</v>
      </c>
      <c r="I28" s="78" t="s">
        <v>128</v>
      </c>
      <c r="J28" s="78" t="s">
        <v>128</v>
      </c>
      <c r="K28" s="16"/>
      <c r="L28" s="191"/>
      <c r="M28" s="243"/>
      <c r="N28" s="26"/>
      <c r="O28" s="199" t="s">
        <v>5</v>
      </c>
      <c r="P28" s="199"/>
      <c r="Q28" s="199"/>
      <c r="R28" s="199"/>
      <c r="S28" s="199"/>
      <c r="T28" s="57"/>
      <c r="U28" s="179">
        <f>SUM(U20:U27)</f>
        <v>0</v>
      </c>
      <c r="V28" s="192"/>
      <c r="W28" s="30"/>
      <c r="X28" s="179">
        <f>SUM(X20:Y27)</f>
        <v>295</v>
      </c>
      <c r="Y28" s="192"/>
      <c r="Z28" s="19"/>
      <c r="AB28" s="6"/>
      <c r="AC28" s="6"/>
    </row>
    <row r="29" spans="1:29" ht="24" customHeight="1">
      <c r="A29" s="13">
        <v>40205</v>
      </c>
      <c r="B29" s="12" t="str">
        <f t="shared" si="4"/>
        <v>水</v>
      </c>
      <c r="C29" s="15" t="s">
        <v>135</v>
      </c>
      <c r="D29" s="15" t="s">
        <v>135</v>
      </c>
      <c r="E29" s="74" t="s">
        <v>106</v>
      </c>
      <c r="F29" s="74" t="s">
        <v>106</v>
      </c>
      <c r="G29" s="78" t="s">
        <v>128</v>
      </c>
      <c r="H29" s="78" t="s">
        <v>128</v>
      </c>
      <c r="I29" s="78" t="s">
        <v>128</v>
      </c>
      <c r="J29" s="78" t="s">
        <v>128</v>
      </c>
      <c r="K29" s="16"/>
      <c r="L29" s="189" t="s">
        <v>33</v>
      </c>
      <c r="M29" s="226" t="s">
        <v>23</v>
      </c>
      <c r="N29" s="27"/>
      <c r="O29" s="224" t="s">
        <v>67</v>
      </c>
      <c r="P29" s="225"/>
      <c r="Q29" s="225"/>
      <c r="R29" s="225"/>
      <c r="S29" s="225"/>
      <c r="T29" s="57"/>
      <c r="U29" s="179">
        <f aca="true" t="shared" si="5" ref="U29:U35">COUNTIF($C$3:$J$39,AB29)</f>
        <v>0</v>
      </c>
      <c r="V29" s="192"/>
      <c r="W29" s="30"/>
      <c r="X29" s="179">
        <f>U29+'12月'!X29:Y29</f>
        <v>39</v>
      </c>
      <c r="Y29" s="180"/>
      <c r="Z29" s="19"/>
      <c r="AA29" s="2">
        <v>13</v>
      </c>
      <c r="AB29" s="4" t="s">
        <v>47</v>
      </c>
      <c r="AC29" s="4" t="s">
        <v>47</v>
      </c>
    </row>
    <row r="30" spans="1:29" ht="24" customHeight="1">
      <c r="A30" s="13">
        <v>40206</v>
      </c>
      <c r="B30" s="12" t="str">
        <f t="shared" si="4"/>
        <v>木</v>
      </c>
      <c r="C30" s="15" t="s">
        <v>109</v>
      </c>
      <c r="D30" s="15" t="s">
        <v>109</v>
      </c>
      <c r="E30" s="74" t="s">
        <v>31</v>
      </c>
      <c r="F30" s="74" t="s">
        <v>31</v>
      </c>
      <c r="G30" s="78" t="s">
        <v>128</v>
      </c>
      <c r="H30" s="78" t="s">
        <v>128</v>
      </c>
      <c r="I30" s="78" t="s">
        <v>128</v>
      </c>
      <c r="J30" s="78" t="s">
        <v>128</v>
      </c>
      <c r="K30" s="16"/>
      <c r="L30" s="190"/>
      <c r="M30" s="227"/>
      <c r="N30" s="27"/>
      <c r="O30" s="224" t="s">
        <v>48</v>
      </c>
      <c r="P30" s="225"/>
      <c r="Q30" s="225"/>
      <c r="R30" s="225"/>
      <c r="S30" s="225"/>
      <c r="T30" s="57"/>
      <c r="U30" s="179">
        <f t="shared" si="5"/>
        <v>0</v>
      </c>
      <c r="V30" s="192"/>
      <c r="W30" s="30"/>
      <c r="X30" s="179">
        <f>U30+'12月'!X30:Y30</f>
        <v>40</v>
      </c>
      <c r="Y30" s="180"/>
      <c r="Z30" s="19"/>
      <c r="AA30" s="2">
        <v>40</v>
      </c>
      <c r="AB30" s="4" t="s">
        <v>55</v>
      </c>
      <c r="AC30" s="4" t="s">
        <v>55</v>
      </c>
    </row>
    <row r="31" spans="1:29" ht="24" customHeight="1">
      <c r="A31" s="13">
        <v>40207</v>
      </c>
      <c r="B31" s="12" t="str">
        <f t="shared" si="4"/>
        <v>金</v>
      </c>
      <c r="C31" s="75" t="s">
        <v>116</v>
      </c>
      <c r="D31" s="75" t="s">
        <v>116</v>
      </c>
      <c r="E31" s="74" t="s">
        <v>110</v>
      </c>
      <c r="F31" s="74" t="s">
        <v>110</v>
      </c>
      <c r="G31" s="78" t="s">
        <v>128</v>
      </c>
      <c r="H31" s="78" t="s">
        <v>128</v>
      </c>
      <c r="I31" s="78" t="s">
        <v>128</v>
      </c>
      <c r="J31" s="78" t="s">
        <v>128</v>
      </c>
      <c r="K31" s="16"/>
      <c r="L31" s="190"/>
      <c r="M31" s="227"/>
      <c r="N31" s="27"/>
      <c r="O31" s="224" t="s">
        <v>68</v>
      </c>
      <c r="P31" s="225"/>
      <c r="Q31" s="225"/>
      <c r="R31" s="225"/>
      <c r="S31" s="225"/>
      <c r="T31" s="57"/>
      <c r="U31" s="179">
        <f t="shared" si="5"/>
        <v>0</v>
      </c>
      <c r="V31" s="192"/>
      <c r="W31" s="30"/>
      <c r="X31" s="179">
        <f>U31+'12月'!X31:Y31</f>
        <v>45</v>
      </c>
      <c r="Y31" s="180"/>
      <c r="Z31" s="19"/>
      <c r="AA31" s="2">
        <v>20</v>
      </c>
      <c r="AB31" s="4" t="s">
        <v>68</v>
      </c>
      <c r="AC31" s="4" t="s">
        <v>68</v>
      </c>
    </row>
    <row r="32" spans="1:29" ht="24" customHeight="1">
      <c r="A32" s="13">
        <v>40208</v>
      </c>
      <c r="B32" s="12" t="str">
        <f t="shared" si="4"/>
        <v>土</v>
      </c>
      <c r="C32" s="39"/>
      <c r="D32" s="39"/>
      <c r="E32" s="39"/>
      <c r="F32" s="39"/>
      <c r="G32" s="39"/>
      <c r="H32" s="39"/>
      <c r="I32" s="39"/>
      <c r="J32" s="39"/>
      <c r="K32" s="16"/>
      <c r="L32" s="190"/>
      <c r="M32" s="227"/>
      <c r="N32" s="27"/>
      <c r="O32" s="222" t="s">
        <v>69</v>
      </c>
      <c r="P32" s="223"/>
      <c r="Q32" s="223"/>
      <c r="R32" s="223"/>
      <c r="S32" s="223"/>
      <c r="T32" s="57"/>
      <c r="U32" s="179">
        <f t="shared" si="5"/>
        <v>12</v>
      </c>
      <c r="V32" s="192"/>
      <c r="W32" s="30"/>
      <c r="X32" s="179">
        <f>U32+'12月'!X32:Y32</f>
        <v>12</v>
      </c>
      <c r="Y32" s="180"/>
      <c r="Z32" s="19"/>
      <c r="AA32" s="2">
        <v>20</v>
      </c>
      <c r="AB32" s="4" t="s">
        <v>107</v>
      </c>
      <c r="AC32" s="4" t="s">
        <v>107</v>
      </c>
    </row>
    <row r="33" spans="1:29" ht="24" customHeight="1">
      <c r="A33" s="13">
        <v>40209</v>
      </c>
      <c r="B33" s="12" t="str">
        <f t="shared" si="4"/>
        <v>日</v>
      </c>
      <c r="C33" s="39"/>
      <c r="D33" s="39"/>
      <c r="E33" s="39"/>
      <c r="F33" s="39"/>
      <c r="G33" s="39"/>
      <c r="H33" s="39"/>
      <c r="I33" s="39"/>
      <c r="J33" s="39"/>
      <c r="K33" s="16"/>
      <c r="L33" s="190"/>
      <c r="M33" s="227"/>
      <c r="N33" s="27"/>
      <c r="O33" s="224" t="s">
        <v>70</v>
      </c>
      <c r="P33" s="225"/>
      <c r="Q33" s="225"/>
      <c r="R33" s="225"/>
      <c r="S33" s="225"/>
      <c r="T33" s="57"/>
      <c r="U33" s="179">
        <f t="shared" si="5"/>
        <v>0</v>
      </c>
      <c r="V33" s="192"/>
      <c r="W33" s="30"/>
      <c r="X33" s="179">
        <f>U33+'12月'!X33:Y33</f>
        <v>44</v>
      </c>
      <c r="Y33" s="180"/>
      <c r="Z33" s="19"/>
      <c r="AA33" s="2">
        <v>67</v>
      </c>
      <c r="AB33" s="4" t="s">
        <v>108</v>
      </c>
      <c r="AC33" s="4" t="s">
        <v>108</v>
      </c>
    </row>
    <row r="34" spans="3:29" ht="24" customHeight="1" thickBot="1">
      <c r="C34" s="16"/>
      <c r="D34" s="16"/>
      <c r="E34" s="16"/>
      <c r="F34" s="16"/>
      <c r="G34" s="16"/>
      <c r="H34" s="16"/>
      <c r="I34" s="16"/>
      <c r="J34" s="16"/>
      <c r="K34" s="16"/>
      <c r="L34" s="190"/>
      <c r="M34" s="227"/>
      <c r="N34" s="22"/>
      <c r="O34" s="222" t="s">
        <v>71</v>
      </c>
      <c r="P34" s="223"/>
      <c r="Q34" s="223"/>
      <c r="R34" s="223"/>
      <c r="S34" s="223"/>
      <c r="T34" s="50"/>
      <c r="U34" s="179">
        <f t="shared" si="5"/>
        <v>12</v>
      </c>
      <c r="V34" s="192"/>
      <c r="W34" s="50"/>
      <c r="X34" s="179">
        <f>U34+'12月'!X34:Y34</f>
        <v>26</v>
      </c>
      <c r="Y34" s="180"/>
      <c r="Z34" s="24"/>
      <c r="AA34" s="2">
        <v>20</v>
      </c>
      <c r="AB34" s="4" t="s">
        <v>116</v>
      </c>
      <c r="AC34" s="4" t="s">
        <v>116</v>
      </c>
    </row>
    <row r="35" spans="1:29" ht="24" customHeight="1">
      <c r="A35" s="261" t="s">
        <v>89</v>
      </c>
      <c r="B35" s="47"/>
      <c r="C35" s="264" t="s">
        <v>87</v>
      </c>
      <c r="D35" s="265"/>
      <c r="E35" s="266"/>
      <c r="F35" s="48" t="s">
        <v>88</v>
      </c>
      <c r="G35" s="49" t="s">
        <v>16</v>
      </c>
      <c r="H35" s="16"/>
      <c r="I35" s="16"/>
      <c r="J35" s="16"/>
      <c r="K35" s="16"/>
      <c r="L35" s="190"/>
      <c r="M35" s="228"/>
      <c r="N35" s="22"/>
      <c r="O35" s="199" t="s">
        <v>72</v>
      </c>
      <c r="P35" s="201"/>
      <c r="Q35" s="201"/>
      <c r="R35" s="201"/>
      <c r="S35" s="201"/>
      <c r="T35" s="51"/>
      <c r="U35" s="179">
        <f t="shared" si="5"/>
        <v>4</v>
      </c>
      <c r="V35" s="192"/>
      <c r="W35" s="50"/>
      <c r="X35" s="179">
        <f>U35+'12月'!X35:Y35</f>
        <v>4</v>
      </c>
      <c r="Y35" s="180"/>
      <c r="Z35" s="31"/>
      <c r="AB35" s="5" t="s">
        <v>109</v>
      </c>
      <c r="AC35" s="5" t="s">
        <v>109</v>
      </c>
    </row>
    <row r="36" spans="1:29" ht="24" customHeight="1">
      <c r="A36" s="262"/>
      <c r="B36" s="267" t="s">
        <v>83</v>
      </c>
      <c r="C36" s="248" t="s">
        <v>78</v>
      </c>
      <c r="D36" s="248"/>
      <c r="E36" s="248"/>
      <c r="F36" s="43">
        <f>COUNTIF($C$3:$J$33,AB47)</f>
        <v>0</v>
      </c>
      <c r="G36" s="70">
        <f>F36+'12月'!G36</f>
        <v>0</v>
      </c>
      <c r="H36" s="16"/>
      <c r="I36" s="16"/>
      <c r="J36" s="16"/>
      <c r="K36" s="16"/>
      <c r="L36" s="190"/>
      <c r="M36" s="228"/>
      <c r="N36" s="22"/>
      <c r="O36" s="199"/>
      <c r="P36" s="201"/>
      <c r="Q36" s="201"/>
      <c r="R36" s="201"/>
      <c r="S36" s="201"/>
      <c r="T36" s="51"/>
      <c r="U36" s="179"/>
      <c r="V36" s="192"/>
      <c r="W36" s="51"/>
      <c r="X36" s="179"/>
      <c r="Y36" s="180"/>
      <c r="Z36" s="24"/>
      <c r="AA36" s="2">
        <v>20</v>
      </c>
      <c r="AB36" s="5"/>
      <c r="AC36" s="5"/>
    </row>
    <row r="37" spans="1:29" ht="24" customHeight="1">
      <c r="A37" s="262"/>
      <c r="B37" s="267"/>
      <c r="C37" s="248" t="s">
        <v>79</v>
      </c>
      <c r="D37" s="248"/>
      <c r="E37" s="248"/>
      <c r="F37" s="43">
        <f>COUNTIF($C$3:$J$33,AB48)</f>
        <v>0</v>
      </c>
      <c r="G37" s="70">
        <f>F37+'12月'!G37</f>
        <v>0</v>
      </c>
      <c r="H37" s="16"/>
      <c r="I37" s="16"/>
      <c r="J37" s="16"/>
      <c r="K37" s="29"/>
      <c r="L37" s="190"/>
      <c r="M37" s="229"/>
      <c r="N37" s="26"/>
      <c r="O37" s="199" t="s">
        <v>5</v>
      </c>
      <c r="P37" s="199"/>
      <c r="Q37" s="199"/>
      <c r="R37" s="199"/>
      <c r="S37" s="199"/>
      <c r="T37" s="57"/>
      <c r="U37" s="179">
        <f>SUM(U29:U36)</f>
        <v>28</v>
      </c>
      <c r="V37" s="192"/>
      <c r="W37" s="30"/>
      <c r="X37" s="179">
        <f>SUM(X29:X36)</f>
        <v>210</v>
      </c>
      <c r="Y37" s="192"/>
      <c r="Z37" s="19"/>
      <c r="AB37" s="6"/>
      <c r="AC37" s="6"/>
    </row>
    <row r="38" spans="1:29" ht="24" customHeight="1">
      <c r="A38" s="262"/>
      <c r="B38" s="267"/>
      <c r="C38" s="248" t="s">
        <v>80</v>
      </c>
      <c r="D38" s="248"/>
      <c r="E38" s="248"/>
      <c r="F38" s="43">
        <f>COUNTIF($C$3:$J$33,AB49)</f>
        <v>0</v>
      </c>
      <c r="G38" s="70">
        <f>F38+'12月'!G38</f>
        <v>0</v>
      </c>
      <c r="H38" s="16"/>
      <c r="I38" s="16"/>
      <c r="J38" s="16"/>
      <c r="K38" s="29"/>
      <c r="L38" s="190"/>
      <c r="M38" s="189" t="s">
        <v>26</v>
      </c>
      <c r="N38" s="26"/>
      <c r="O38" s="200" t="s">
        <v>30</v>
      </c>
      <c r="P38" s="282"/>
      <c r="Q38" s="282"/>
      <c r="R38" s="282"/>
      <c r="S38" s="282"/>
      <c r="T38" s="57"/>
      <c r="U38" s="179">
        <f aca="true" t="shared" si="6" ref="U38:U45">COUNTIF($C$3:$J$39,AB38)</f>
        <v>0</v>
      </c>
      <c r="V38" s="192"/>
      <c r="W38" s="30"/>
      <c r="X38" s="179">
        <f>U38+'12月'!X38:Y38</f>
        <v>26</v>
      </c>
      <c r="Y38" s="180"/>
      <c r="Z38" s="19"/>
      <c r="AA38" s="2">
        <v>165</v>
      </c>
      <c r="AB38" s="4" t="s">
        <v>30</v>
      </c>
      <c r="AC38" s="4" t="s">
        <v>30</v>
      </c>
    </row>
    <row r="39" spans="1:29" ht="24" customHeight="1">
      <c r="A39" s="262"/>
      <c r="B39" s="267"/>
      <c r="C39" s="248" t="s">
        <v>25</v>
      </c>
      <c r="D39" s="248"/>
      <c r="E39" s="248"/>
      <c r="F39" s="43">
        <f>COUNTIF($C$3:$J$33,AB50)</f>
        <v>0</v>
      </c>
      <c r="G39" s="70">
        <f>F39+'12月'!G39</f>
        <v>0</v>
      </c>
      <c r="H39" s="16"/>
      <c r="I39" s="16"/>
      <c r="J39" s="16"/>
      <c r="K39" s="16"/>
      <c r="L39" s="190"/>
      <c r="M39" s="230"/>
      <c r="N39" s="27"/>
      <c r="O39" s="200" t="s">
        <v>31</v>
      </c>
      <c r="P39" s="200"/>
      <c r="Q39" s="200"/>
      <c r="R39" s="200"/>
      <c r="S39" s="200"/>
      <c r="T39" s="57"/>
      <c r="U39" s="179">
        <f t="shared" si="6"/>
        <v>4</v>
      </c>
      <c r="V39" s="192"/>
      <c r="W39" s="30"/>
      <c r="X39" s="179">
        <f>U39+'12月'!X39:Y39</f>
        <v>32</v>
      </c>
      <c r="Y39" s="180"/>
      <c r="Z39" s="19"/>
      <c r="AA39" s="2">
        <v>30</v>
      </c>
      <c r="AB39" s="4" t="s">
        <v>31</v>
      </c>
      <c r="AC39" s="4" t="s">
        <v>31</v>
      </c>
    </row>
    <row r="40" spans="1:29" ht="24" customHeight="1">
      <c r="A40" s="262"/>
      <c r="B40" s="267"/>
      <c r="C40" s="268" t="s">
        <v>90</v>
      </c>
      <c r="D40" s="269"/>
      <c r="E40" s="270"/>
      <c r="F40" s="44">
        <f>SUM(F36:F39)</f>
        <v>0</v>
      </c>
      <c r="G40" s="45">
        <f>SUM(G36:G39)</f>
        <v>0</v>
      </c>
      <c r="H40" s="16"/>
      <c r="I40" s="16"/>
      <c r="J40" s="16"/>
      <c r="K40" s="16"/>
      <c r="L40" s="190"/>
      <c r="M40" s="230"/>
      <c r="N40" s="26"/>
      <c r="O40" s="200" t="s">
        <v>73</v>
      </c>
      <c r="P40" s="200"/>
      <c r="Q40" s="200"/>
      <c r="R40" s="200"/>
      <c r="S40" s="200"/>
      <c r="T40" s="57"/>
      <c r="U40" s="179">
        <f t="shared" si="6"/>
        <v>4</v>
      </c>
      <c r="V40" s="192"/>
      <c r="W40" s="30"/>
      <c r="X40" s="179">
        <f>U40+'12月'!X40:Y40</f>
        <v>32</v>
      </c>
      <c r="Y40" s="180"/>
      <c r="Z40" s="19"/>
      <c r="AA40" s="2">
        <v>71</v>
      </c>
      <c r="AB40" s="4" t="s">
        <v>73</v>
      </c>
      <c r="AC40" s="4" t="s">
        <v>73</v>
      </c>
    </row>
    <row r="41" spans="1:29" ht="24" customHeight="1">
      <c r="A41" s="262"/>
      <c r="B41" s="267" t="s">
        <v>84</v>
      </c>
      <c r="C41" s="248" t="s">
        <v>30</v>
      </c>
      <c r="D41" s="248"/>
      <c r="E41" s="248"/>
      <c r="F41" s="43">
        <f aca="true" t="shared" si="7" ref="F41:F47">COUNTIF($C$3:$J$33,AB52)</f>
        <v>0</v>
      </c>
      <c r="G41" s="70">
        <f>F41+'12月'!G41</f>
        <v>0</v>
      </c>
      <c r="L41" s="190"/>
      <c r="M41" s="230"/>
      <c r="N41" s="26"/>
      <c r="O41" s="200" t="s">
        <v>49</v>
      </c>
      <c r="P41" s="200"/>
      <c r="Q41" s="200"/>
      <c r="R41" s="200"/>
      <c r="S41" s="200"/>
      <c r="T41" s="57"/>
      <c r="U41" s="179">
        <f t="shared" si="6"/>
        <v>8</v>
      </c>
      <c r="V41" s="192"/>
      <c r="W41" s="30"/>
      <c r="X41" s="179">
        <f>U41+'12月'!X41:Y41</f>
        <v>34</v>
      </c>
      <c r="Y41" s="180"/>
      <c r="Z41" s="19"/>
      <c r="AA41" s="2">
        <v>81</v>
      </c>
      <c r="AB41" s="4" t="s">
        <v>56</v>
      </c>
      <c r="AC41" s="4" t="s">
        <v>56</v>
      </c>
    </row>
    <row r="42" spans="1:29" ht="24" customHeight="1">
      <c r="A42" s="262"/>
      <c r="B42" s="267"/>
      <c r="C42" s="248" t="s">
        <v>31</v>
      </c>
      <c r="D42" s="248"/>
      <c r="E42" s="248"/>
      <c r="F42" s="43">
        <f t="shared" si="7"/>
        <v>0</v>
      </c>
      <c r="G42" s="70">
        <f>F42+'12月'!G42</f>
        <v>0</v>
      </c>
      <c r="L42" s="190"/>
      <c r="M42" s="230"/>
      <c r="N42" s="26"/>
      <c r="O42" s="200" t="s">
        <v>74</v>
      </c>
      <c r="P42" s="200"/>
      <c r="Q42" s="200"/>
      <c r="R42" s="200"/>
      <c r="S42" s="200"/>
      <c r="T42" s="57"/>
      <c r="U42" s="179">
        <f t="shared" si="6"/>
        <v>8</v>
      </c>
      <c r="V42" s="192"/>
      <c r="W42" s="30"/>
      <c r="X42" s="179">
        <f>U42+'12月'!X42:Y42</f>
        <v>8</v>
      </c>
      <c r="Y42" s="180"/>
      <c r="Z42" s="19"/>
      <c r="AA42" s="2">
        <v>16</v>
      </c>
      <c r="AB42" s="4" t="s">
        <v>27</v>
      </c>
      <c r="AC42" s="4" t="s">
        <v>27</v>
      </c>
    </row>
    <row r="43" spans="1:29" ht="24" customHeight="1">
      <c r="A43" s="262"/>
      <c r="B43" s="267"/>
      <c r="C43" s="248" t="s">
        <v>81</v>
      </c>
      <c r="D43" s="248"/>
      <c r="E43" s="248"/>
      <c r="F43" s="43">
        <f t="shared" si="7"/>
        <v>0</v>
      </c>
      <c r="G43" s="70">
        <f>F43+'12月'!G43</f>
        <v>0</v>
      </c>
      <c r="L43" s="190"/>
      <c r="M43" s="230"/>
      <c r="N43" s="26"/>
      <c r="O43" s="234" t="s">
        <v>75</v>
      </c>
      <c r="P43" s="279"/>
      <c r="Q43" s="279"/>
      <c r="R43" s="279"/>
      <c r="S43" s="279"/>
      <c r="T43" s="57"/>
      <c r="U43" s="179">
        <f t="shared" si="6"/>
        <v>8</v>
      </c>
      <c r="V43" s="192"/>
      <c r="W43" s="30"/>
      <c r="X43" s="179">
        <f>U43+'12月'!X43:Y43</f>
        <v>8</v>
      </c>
      <c r="Y43" s="180"/>
      <c r="Z43" s="19"/>
      <c r="AA43" s="2">
        <v>50</v>
      </c>
      <c r="AB43" s="4" t="s">
        <v>106</v>
      </c>
      <c r="AC43" s="4" t="s">
        <v>106</v>
      </c>
    </row>
    <row r="44" spans="1:29" ht="24" customHeight="1">
      <c r="A44" s="262"/>
      <c r="B44" s="267"/>
      <c r="C44" s="248" t="s">
        <v>56</v>
      </c>
      <c r="D44" s="248"/>
      <c r="E44" s="248"/>
      <c r="F44" s="43">
        <f t="shared" si="7"/>
        <v>0</v>
      </c>
      <c r="G44" s="70">
        <f>F44+'12月'!G44</f>
        <v>0</v>
      </c>
      <c r="L44" s="190"/>
      <c r="M44" s="230"/>
      <c r="N44" s="26"/>
      <c r="O44" s="200" t="s">
        <v>76</v>
      </c>
      <c r="P44" s="200"/>
      <c r="Q44" s="200"/>
      <c r="R44" s="200"/>
      <c r="S44" s="200"/>
      <c r="T44" s="57"/>
      <c r="U44" s="179">
        <f t="shared" si="6"/>
        <v>8</v>
      </c>
      <c r="V44" s="192"/>
      <c r="W44" s="30"/>
      <c r="X44" s="179">
        <f>U44+'12月'!X44:Y44</f>
        <v>36</v>
      </c>
      <c r="Y44" s="180"/>
      <c r="Z44" s="20"/>
      <c r="AA44" s="2">
        <v>60</v>
      </c>
      <c r="AB44" s="4" t="s">
        <v>110</v>
      </c>
      <c r="AC44" s="4" t="s">
        <v>110</v>
      </c>
    </row>
    <row r="45" spans="1:29" ht="24" customHeight="1">
      <c r="A45" s="262"/>
      <c r="B45" s="267"/>
      <c r="C45" s="248" t="s">
        <v>82</v>
      </c>
      <c r="D45" s="248"/>
      <c r="E45" s="248"/>
      <c r="F45" s="43">
        <f t="shared" si="7"/>
        <v>0</v>
      </c>
      <c r="G45" s="70">
        <f>F45+'12月'!G45</f>
        <v>0</v>
      </c>
      <c r="L45" s="190"/>
      <c r="M45" s="230"/>
      <c r="N45" s="22"/>
      <c r="O45" s="234" t="s">
        <v>77</v>
      </c>
      <c r="P45" s="234"/>
      <c r="Q45" s="234"/>
      <c r="R45" s="234"/>
      <c r="S45" s="234"/>
      <c r="T45" s="57"/>
      <c r="U45" s="179">
        <f t="shared" si="6"/>
        <v>4</v>
      </c>
      <c r="V45" s="192"/>
      <c r="W45" s="30"/>
      <c r="X45" s="179">
        <f>U45+'12月'!X45:Y45</f>
        <v>4</v>
      </c>
      <c r="Y45" s="180"/>
      <c r="Z45" s="20"/>
      <c r="AB45" s="4" t="s">
        <v>112</v>
      </c>
      <c r="AC45" s="4" t="s">
        <v>112</v>
      </c>
    </row>
    <row r="46" spans="1:29" ht="24" customHeight="1">
      <c r="A46" s="262"/>
      <c r="B46" s="267"/>
      <c r="C46" s="248" t="s">
        <v>85</v>
      </c>
      <c r="D46" s="248"/>
      <c r="E46" s="248"/>
      <c r="F46" s="43">
        <f t="shared" si="7"/>
        <v>0</v>
      </c>
      <c r="G46" s="70">
        <f>F46+'12月'!G46</f>
        <v>0</v>
      </c>
      <c r="L46" s="190"/>
      <c r="M46" s="230"/>
      <c r="N46" s="16"/>
      <c r="O46" s="232"/>
      <c r="P46" s="233"/>
      <c r="Q46" s="233"/>
      <c r="R46" s="233"/>
      <c r="S46" s="233"/>
      <c r="T46" s="52"/>
      <c r="U46" s="181"/>
      <c r="V46" s="182"/>
      <c r="W46" s="52"/>
      <c r="X46" s="179"/>
      <c r="Y46" s="180"/>
      <c r="Z46" s="31"/>
      <c r="AA46" s="2">
        <v>91</v>
      </c>
      <c r="AB46" s="4"/>
      <c r="AC46" s="4"/>
    </row>
    <row r="47" spans="1:29" ht="24" customHeight="1">
      <c r="A47" s="262"/>
      <c r="B47" s="267"/>
      <c r="C47" s="248" t="s">
        <v>86</v>
      </c>
      <c r="D47" s="248"/>
      <c r="E47" s="248"/>
      <c r="F47" s="43">
        <f t="shared" si="7"/>
        <v>0</v>
      </c>
      <c r="G47" s="70">
        <f>F47+'12月'!G47</f>
        <v>0</v>
      </c>
      <c r="L47" s="191"/>
      <c r="M47" s="231"/>
      <c r="N47" s="26"/>
      <c r="O47" s="224" t="s">
        <v>5</v>
      </c>
      <c r="P47" s="225"/>
      <c r="Q47" s="225"/>
      <c r="R47" s="225"/>
      <c r="S47" s="225"/>
      <c r="T47" s="57"/>
      <c r="U47" s="179">
        <f>SUM(U38:U46)</f>
        <v>44</v>
      </c>
      <c r="V47" s="192"/>
      <c r="W47" s="30"/>
      <c r="X47" s="179">
        <f>SUM(X38:X46)</f>
        <v>180</v>
      </c>
      <c r="Y47" s="192"/>
      <c r="Z47" s="19"/>
      <c r="AB47" s="6" t="s">
        <v>91</v>
      </c>
      <c r="AC47" s="6" t="s">
        <v>91</v>
      </c>
    </row>
    <row r="48" spans="1:29" ht="24" customHeight="1" thickBot="1">
      <c r="A48" s="263"/>
      <c r="B48" s="271"/>
      <c r="C48" s="249" t="s">
        <v>90</v>
      </c>
      <c r="D48" s="250"/>
      <c r="E48" s="251"/>
      <c r="F48" s="46">
        <f>SUM(F41:F47)</f>
        <v>0</v>
      </c>
      <c r="G48" s="46">
        <f>SUM(G41:G47)</f>
        <v>0</v>
      </c>
      <c r="L48" s="196" t="s">
        <v>18</v>
      </c>
      <c r="M48" s="197"/>
      <c r="N48" s="197"/>
      <c r="O48" s="197"/>
      <c r="P48" s="197"/>
      <c r="Q48" s="197"/>
      <c r="R48" s="197"/>
      <c r="S48" s="197"/>
      <c r="T48" s="198"/>
      <c r="U48" s="193">
        <f>U6+U19+U28+U37+U47</f>
        <v>72</v>
      </c>
      <c r="V48" s="202"/>
      <c r="W48" s="53"/>
      <c r="X48" s="193">
        <f>X6+X19+X28+X37+X47</f>
        <v>948</v>
      </c>
      <c r="Y48" s="202"/>
      <c r="Z48" s="11"/>
      <c r="AB48" s="6" t="s">
        <v>92</v>
      </c>
      <c r="AC48" s="6" t="s">
        <v>92</v>
      </c>
    </row>
    <row r="49" spans="12:29" ht="24" customHeight="1">
      <c r="L49" s="10"/>
      <c r="M49" s="8"/>
      <c r="N49" s="8"/>
      <c r="O49" s="10"/>
      <c r="P49" s="10"/>
      <c r="Q49" s="10"/>
      <c r="R49" s="10"/>
      <c r="S49" s="10"/>
      <c r="T49" s="54"/>
      <c r="U49" s="54"/>
      <c r="V49" s="55"/>
      <c r="W49" s="55"/>
      <c r="X49" s="55"/>
      <c r="Y49" s="55"/>
      <c r="Z49" s="5"/>
      <c r="AB49" s="6" t="s">
        <v>93</v>
      </c>
      <c r="AC49" s="6" t="s">
        <v>93</v>
      </c>
    </row>
    <row r="50" spans="12:29" ht="24" customHeight="1">
      <c r="L50" s="235" t="s">
        <v>6</v>
      </c>
      <c r="M50" s="236"/>
      <c r="N50" s="236"/>
      <c r="O50" s="236"/>
      <c r="P50" s="237"/>
      <c r="Q50" s="215" t="s">
        <v>15</v>
      </c>
      <c r="R50" s="197"/>
      <c r="S50" s="197"/>
      <c r="T50" s="197"/>
      <c r="U50" s="198"/>
      <c r="V50" s="215" t="s">
        <v>16</v>
      </c>
      <c r="W50" s="197"/>
      <c r="X50" s="197"/>
      <c r="Y50" s="197"/>
      <c r="Z50" s="198"/>
      <c r="AB50" s="6" t="s">
        <v>94</v>
      </c>
      <c r="AC50" s="6" t="s">
        <v>94</v>
      </c>
    </row>
    <row r="51" spans="12:29" ht="24" customHeight="1">
      <c r="L51" s="238"/>
      <c r="M51" s="239"/>
      <c r="N51" s="239"/>
      <c r="O51" s="239"/>
      <c r="P51" s="240"/>
      <c r="Q51" s="241">
        <f>COUNTA($C$3:$C$33)</f>
        <v>18</v>
      </c>
      <c r="R51" s="197"/>
      <c r="S51" s="197"/>
      <c r="T51" s="197"/>
      <c r="U51" s="198"/>
      <c r="V51" s="241">
        <f>Q51+'12月'!V51:Z51</f>
        <v>195</v>
      </c>
      <c r="W51" s="197"/>
      <c r="X51" s="197"/>
      <c r="Y51" s="197"/>
      <c r="Z51" s="198"/>
      <c r="AB51" s="6"/>
      <c r="AC51" s="6"/>
    </row>
    <row r="52" spans="12:29" ht="25.5" customHeight="1">
      <c r="L52" s="165" t="s">
        <v>115</v>
      </c>
      <c r="M52" s="166"/>
      <c r="N52" s="166"/>
      <c r="O52" s="166"/>
      <c r="P52" s="167"/>
      <c r="Q52" s="158" t="s">
        <v>113</v>
      </c>
      <c r="R52" s="159"/>
      <c r="S52" s="159"/>
      <c r="T52" s="159"/>
      <c r="U52" s="159"/>
      <c r="V52" s="160" t="s">
        <v>114</v>
      </c>
      <c r="W52" s="161"/>
      <c r="X52" s="161"/>
      <c r="Y52" s="161"/>
      <c r="Z52" s="161"/>
      <c r="AB52" s="6" t="s">
        <v>95</v>
      </c>
      <c r="AC52" s="6" t="s">
        <v>95</v>
      </c>
    </row>
    <row r="53" spans="12:29" ht="25.5" customHeight="1">
      <c r="L53" s="168"/>
      <c r="M53" s="169"/>
      <c r="N53" s="169"/>
      <c r="O53" s="169"/>
      <c r="P53" s="170"/>
      <c r="Q53" s="162">
        <f>F40+F48+U48</f>
        <v>72</v>
      </c>
      <c r="R53" s="163"/>
      <c r="S53" s="163"/>
      <c r="T53" s="163"/>
      <c r="U53" s="163"/>
      <c r="V53" s="162">
        <f>X48+G40+G48</f>
        <v>948</v>
      </c>
      <c r="W53" s="164"/>
      <c r="X53" s="164"/>
      <c r="Y53" s="164"/>
      <c r="Z53" s="164"/>
      <c r="AB53" s="6" t="s">
        <v>96</v>
      </c>
      <c r="AC53" s="6" t="s">
        <v>96</v>
      </c>
    </row>
    <row r="54" spans="28:29" ht="13.5">
      <c r="AB54" s="6" t="s">
        <v>97</v>
      </c>
      <c r="AC54" s="6" t="s">
        <v>97</v>
      </c>
    </row>
    <row r="55" spans="28:29" ht="13.5">
      <c r="AB55" s="6" t="s">
        <v>98</v>
      </c>
      <c r="AC55" s="6" t="s">
        <v>98</v>
      </c>
    </row>
    <row r="56" spans="28:29" ht="13.5">
      <c r="AB56" s="6" t="s">
        <v>99</v>
      </c>
      <c r="AC56" s="6" t="s">
        <v>99</v>
      </c>
    </row>
    <row r="57" spans="28:29" ht="13.5">
      <c r="AB57" s="6" t="s">
        <v>100</v>
      </c>
      <c r="AC57" s="6" t="s">
        <v>100</v>
      </c>
    </row>
    <row r="58" spans="28:29" ht="13.5">
      <c r="AB58" s="6" t="s">
        <v>101</v>
      </c>
      <c r="AC58" s="6" t="s">
        <v>101</v>
      </c>
    </row>
  </sheetData>
  <sheetProtection/>
  <mergeCells count="176">
    <mergeCell ref="U37:V37"/>
    <mergeCell ref="U30:V30"/>
    <mergeCell ref="U34:V34"/>
    <mergeCell ref="U39:V39"/>
    <mergeCell ref="U38:V38"/>
    <mergeCell ref="U35:V35"/>
    <mergeCell ref="U36:V36"/>
    <mergeCell ref="U32:V32"/>
    <mergeCell ref="U33:V33"/>
    <mergeCell ref="X16:Y16"/>
    <mergeCell ref="U31:V31"/>
    <mergeCell ref="U22:V22"/>
    <mergeCell ref="U23:V23"/>
    <mergeCell ref="U24:V24"/>
    <mergeCell ref="U25:V25"/>
    <mergeCell ref="U26:V26"/>
    <mergeCell ref="U18:V18"/>
    <mergeCell ref="X17:Y17"/>
    <mergeCell ref="X18:Y18"/>
    <mergeCell ref="X13:Y13"/>
    <mergeCell ref="U14:V14"/>
    <mergeCell ref="X15:Y15"/>
    <mergeCell ref="O15:S15"/>
    <mergeCell ref="X14:Y14"/>
    <mergeCell ref="U15:V15"/>
    <mergeCell ref="U13:V13"/>
    <mergeCell ref="X8:Y8"/>
    <mergeCell ref="X9:Y9"/>
    <mergeCell ref="O9:S9"/>
    <mergeCell ref="X12:Y12"/>
    <mergeCell ref="O12:S12"/>
    <mergeCell ref="U10:V10"/>
    <mergeCell ref="U11:V11"/>
    <mergeCell ref="U12:V12"/>
    <mergeCell ref="X4:Y4"/>
    <mergeCell ref="O4:S4"/>
    <mergeCell ref="X5:Y5"/>
    <mergeCell ref="U5:W5"/>
    <mergeCell ref="O5:S5"/>
    <mergeCell ref="U4:V4"/>
    <mergeCell ref="X6:Y6"/>
    <mergeCell ref="X10:Y10"/>
    <mergeCell ref="O10:S10"/>
    <mergeCell ref="O11:S11"/>
    <mergeCell ref="O8:S8"/>
    <mergeCell ref="U7:V7"/>
    <mergeCell ref="U8:V8"/>
    <mergeCell ref="U9:V9"/>
    <mergeCell ref="X11:Y11"/>
    <mergeCell ref="X7:Y7"/>
    <mergeCell ref="O1:Y1"/>
    <mergeCell ref="A1:J1"/>
    <mergeCell ref="U3:W3"/>
    <mergeCell ref="L3:T3"/>
    <mergeCell ref="L2:Z2"/>
    <mergeCell ref="X3:Z3"/>
    <mergeCell ref="A2:B2"/>
    <mergeCell ref="O36:S36"/>
    <mergeCell ref="O37:S37"/>
    <mergeCell ref="O6:S6"/>
    <mergeCell ref="O7:S7"/>
    <mergeCell ref="O18:S18"/>
    <mergeCell ref="O19:S19"/>
    <mergeCell ref="O17:S17"/>
    <mergeCell ref="O13:S13"/>
    <mergeCell ref="O14:S14"/>
    <mergeCell ref="O16:S16"/>
    <mergeCell ref="O32:S32"/>
    <mergeCell ref="O33:S33"/>
    <mergeCell ref="U6:V6"/>
    <mergeCell ref="O39:S39"/>
    <mergeCell ref="O31:S31"/>
    <mergeCell ref="U19:V19"/>
    <mergeCell ref="U16:V16"/>
    <mergeCell ref="U17:V17"/>
    <mergeCell ref="O21:S21"/>
    <mergeCell ref="O34:S34"/>
    <mergeCell ref="U27:V27"/>
    <mergeCell ref="U28:V28"/>
    <mergeCell ref="O26:S26"/>
    <mergeCell ref="U29:V29"/>
    <mergeCell ref="O38:S38"/>
    <mergeCell ref="O30:S30"/>
    <mergeCell ref="O35:S35"/>
    <mergeCell ref="O27:S27"/>
    <mergeCell ref="O28:S28"/>
    <mergeCell ref="O29:S29"/>
    <mergeCell ref="U21:V21"/>
    <mergeCell ref="U20:V20"/>
    <mergeCell ref="O25:S25"/>
    <mergeCell ref="X19:Y19"/>
    <mergeCell ref="X22:Y22"/>
    <mergeCell ref="X20:Y20"/>
    <mergeCell ref="O22:S22"/>
    <mergeCell ref="O23:S23"/>
    <mergeCell ref="O24:S24"/>
    <mergeCell ref="O20:S20"/>
    <mergeCell ref="X21:Y21"/>
    <mergeCell ref="X24:Y24"/>
    <mergeCell ref="X23:Y23"/>
    <mergeCell ref="X25:Y25"/>
    <mergeCell ref="X26:Y26"/>
    <mergeCell ref="X27:Y27"/>
    <mergeCell ref="X41:Y41"/>
    <mergeCell ref="X37:Y37"/>
    <mergeCell ref="X38:Y38"/>
    <mergeCell ref="X39:Y39"/>
    <mergeCell ref="X40:Y40"/>
    <mergeCell ref="X29:Y29"/>
    <mergeCell ref="X31:Y31"/>
    <mergeCell ref="X30:Y30"/>
    <mergeCell ref="L4:L28"/>
    <mergeCell ref="M7:M19"/>
    <mergeCell ref="M20:M28"/>
    <mergeCell ref="L29:L47"/>
    <mergeCell ref="M29:M37"/>
    <mergeCell ref="M38:M47"/>
    <mergeCell ref="X35:Y35"/>
    <mergeCell ref="X33:Y33"/>
    <mergeCell ref="M4:M6"/>
    <mergeCell ref="O41:S41"/>
    <mergeCell ref="U41:V41"/>
    <mergeCell ref="U40:V40"/>
    <mergeCell ref="X32:Y32"/>
    <mergeCell ref="X36:Y36"/>
    <mergeCell ref="X28:Y28"/>
    <mergeCell ref="X34:Y34"/>
    <mergeCell ref="V50:Z50"/>
    <mergeCell ref="Q51:U51"/>
    <mergeCell ref="V51:Z51"/>
    <mergeCell ref="X42:Y42"/>
    <mergeCell ref="O45:S45"/>
    <mergeCell ref="U45:V45"/>
    <mergeCell ref="X45:Y45"/>
    <mergeCell ref="O43:S43"/>
    <mergeCell ref="U43:V43"/>
    <mergeCell ref="X43:Y43"/>
    <mergeCell ref="C44:E44"/>
    <mergeCell ref="C46:E46"/>
    <mergeCell ref="C47:E47"/>
    <mergeCell ref="O46:S46"/>
    <mergeCell ref="U46:V46"/>
    <mergeCell ref="X46:Y46"/>
    <mergeCell ref="O47:S47"/>
    <mergeCell ref="O44:S44"/>
    <mergeCell ref="X44:Y44"/>
    <mergeCell ref="O42:S42"/>
    <mergeCell ref="U42:V42"/>
    <mergeCell ref="U44:V44"/>
    <mergeCell ref="L50:P51"/>
    <mergeCell ref="B41:B48"/>
    <mergeCell ref="C41:E41"/>
    <mergeCell ref="L48:T48"/>
    <mergeCell ref="C48:E48"/>
    <mergeCell ref="C42:E42"/>
    <mergeCell ref="C43:E43"/>
    <mergeCell ref="C40:E40"/>
    <mergeCell ref="O40:S40"/>
    <mergeCell ref="A35:A48"/>
    <mergeCell ref="C35:E35"/>
    <mergeCell ref="B36:B40"/>
    <mergeCell ref="C36:E36"/>
    <mergeCell ref="C37:E37"/>
    <mergeCell ref="C38:E38"/>
    <mergeCell ref="C45:E45"/>
    <mergeCell ref="C39:E39"/>
    <mergeCell ref="X48:Y48"/>
    <mergeCell ref="U47:V47"/>
    <mergeCell ref="X47:Y47"/>
    <mergeCell ref="L52:P53"/>
    <mergeCell ref="Q52:U52"/>
    <mergeCell ref="V52:Z52"/>
    <mergeCell ref="Q53:U53"/>
    <mergeCell ref="V53:Z53"/>
    <mergeCell ref="U48:V48"/>
    <mergeCell ref="Q50:U50"/>
  </mergeCells>
  <dataValidations count="1">
    <dataValidation type="list" allowBlank="1" showInputMessage="1" showErrorMessage="1" sqref="C3:J33">
      <formula1>$AC$4:$AC$58</formula1>
    </dataValidation>
  </dataValidations>
  <printOptions/>
  <pageMargins left="0.6299212598425197" right="0.35433070866141736" top="0.9055118110236221" bottom="0.3937007874015748" header="0.5118110236220472" footer="0.5118110236220472"/>
  <pageSetup horizontalDpi="360" verticalDpi="36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58"/>
  <sheetViews>
    <sheetView zoomScale="60" zoomScaleNormal="60" zoomScalePageLayoutView="0" workbookViewId="0" topLeftCell="A1">
      <pane xSplit="2" ySplit="2" topLeftCell="C3" activePane="bottomRight" state="frozen"/>
      <selection pane="topLeft" activeCell="O38" sqref="O38:S45"/>
      <selection pane="topRight" activeCell="O38" sqref="O38:S45"/>
      <selection pane="bottomLeft" activeCell="O38" sqref="O38:S45"/>
      <selection pane="bottomRight" activeCell="O38" sqref="O38:S45"/>
    </sheetView>
  </sheetViews>
  <sheetFormatPr defaultColWidth="9.00390625" defaultRowHeight="13.5"/>
  <cols>
    <col min="1" max="2" width="3.625" style="2" customWidth="1"/>
    <col min="3" max="10" width="9.00390625" style="2" customWidth="1"/>
    <col min="11" max="11" width="1.625" style="2" customWidth="1"/>
    <col min="12" max="13" width="2.75390625" style="2" customWidth="1"/>
    <col min="14" max="14" width="1.625" style="2" customWidth="1"/>
    <col min="15" max="16" width="6.625" style="2" customWidth="1"/>
    <col min="17" max="17" width="1.4921875" style="2" customWidth="1"/>
    <col min="18" max="20" width="1.625" style="2" customWidth="1"/>
    <col min="21" max="21" width="5.00390625" style="56" customWidth="1"/>
    <col min="22" max="24" width="1.625" style="56" customWidth="1"/>
    <col min="25" max="25" width="5.00390625" style="56" customWidth="1"/>
    <col min="26" max="26" width="1.625" style="2" customWidth="1"/>
    <col min="27" max="27" width="9.00390625" style="2" customWidth="1"/>
    <col min="28" max="28" width="11.375" style="2" customWidth="1"/>
    <col min="29" max="16384" width="9.00390625" style="2" customWidth="1"/>
  </cols>
  <sheetData>
    <row r="1" spans="1:33" ht="29.25" customHeight="1">
      <c r="A1" s="208" t="s">
        <v>43</v>
      </c>
      <c r="B1" s="208"/>
      <c r="C1" s="208"/>
      <c r="D1" s="208"/>
      <c r="E1" s="208"/>
      <c r="F1" s="208"/>
      <c r="G1" s="208"/>
      <c r="H1" s="208"/>
      <c r="I1" s="208"/>
      <c r="J1" s="208"/>
      <c r="K1" s="1"/>
      <c r="L1" s="1"/>
      <c r="M1" s="1"/>
      <c r="N1" s="1"/>
      <c r="O1" s="207" t="s">
        <v>126</v>
      </c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9"/>
      <c r="AE1" s="1"/>
      <c r="AF1" s="1"/>
      <c r="AG1" s="1"/>
    </row>
    <row r="2" spans="1:28" ht="42.75" customHeight="1">
      <c r="A2" s="205" t="s">
        <v>17</v>
      </c>
      <c r="B2" s="206"/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L2" s="215" t="s">
        <v>7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7"/>
      <c r="AB2" s="6"/>
    </row>
    <row r="3" spans="1:29" ht="24" customHeight="1">
      <c r="A3" s="13">
        <v>40210</v>
      </c>
      <c r="B3" s="12" t="str">
        <f aca="true" t="shared" si="0" ref="B3:B19">TEXT(WEEKDAY(A3),"aaa")</f>
        <v>月</v>
      </c>
      <c r="C3" s="61" t="s">
        <v>116</v>
      </c>
      <c r="D3" s="61" t="s">
        <v>116</v>
      </c>
      <c r="E3" s="76" t="s">
        <v>112</v>
      </c>
      <c r="F3" s="76" t="s">
        <v>112</v>
      </c>
      <c r="G3" s="78" t="s">
        <v>128</v>
      </c>
      <c r="H3" s="78" t="s">
        <v>128</v>
      </c>
      <c r="I3" s="78" t="s">
        <v>128</v>
      </c>
      <c r="J3" s="78" t="s">
        <v>128</v>
      </c>
      <c r="K3" s="16"/>
      <c r="L3" s="212" t="s">
        <v>8</v>
      </c>
      <c r="M3" s="213"/>
      <c r="N3" s="213"/>
      <c r="O3" s="213"/>
      <c r="P3" s="213"/>
      <c r="Q3" s="213"/>
      <c r="R3" s="213"/>
      <c r="S3" s="213"/>
      <c r="T3" s="214"/>
      <c r="U3" s="209" t="s">
        <v>9</v>
      </c>
      <c r="V3" s="210"/>
      <c r="W3" s="211"/>
      <c r="X3" s="218" t="s">
        <v>3</v>
      </c>
      <c r="Y3" s="219"/>
      <c r="Z3" s="220"/>
      <c r="AB3" s="6"/>
      <c r="AC3" s="4"/>
    </row>
    <row r="4" spans="1:29" ht="24" customHeight="1">
      <c r="A4" s="13">
        <v>40211</v>
      </c>
      <c r="B4" s="12" t="str">
        <f t="shared" si="0"/>
        <v>火</v>
      </c>
      <c r="C4" s="74" t="s">
        <v>27</v>
      </c>
      <c r="D4" s="74" t="s">
        <v>27</v>
      </c>
      <c r="E4" s="74" t="s">
        <v>27</v>
      </c>
      <c r="F4" s="74" t="s">
        <v>27</v>
      </c>
      <c r="G4" s="78" t="s">
        <v>128</v>
      </c>
      <c r="H4" s="78" t="s">
        <v>128</v>
      </c>
      <c r="I4" s="78" t="s">
        <v>128</v>
      </c>
      <c r="J4" s="78" t="s">
        <v>128</v>
      </c>
      <c r="K4" s="16"/>
      <c r="L4" s="189" t="s">
        <v>24</v>
      </c>
      <c r="M4" s="244" t="s">
        <v>10</v>
      </c>
      <c r="N4" s="17"/>
      <c r="O4" s="199" t="s">
        <v>19</v>
      </c>
      <c r="P4" s="199"/>
      <c r="Q4" s="199"/>
      <c r="R4" s="199"/>
      <c r="S4" s="199"/>
      <c r="T4" s="18"/>
      <c r="U4" s="179">
        <f>COUNTIF($C$3:$J$39,AB4)</f>
        <v>0</v>
      </c>
      <c r="V4" s="192"/>
      <c r="W4" s="30"/>
      <c r="X4" s="179">
        <f>U4+'1月'!X4:Y4</f>
        <v>1</v>
      </c>
      <c r="Y4" s="180"/>
      <c r="Z4" s="19"/>
      <c r="AA4" s="2">
        <v>22</v>
      </c>
      <c r="AB4" s="5" t="s">
        <v>12</v>
      </c>
      <c r="AC4" s="5" t="s">
        <v>12</v>
      </c>
    </row>
    <row r="5" spans="1:30" ht="24" customHeight="1">
      <c r="A5" s="13">
        <v>40212</v>
      </c>
      <c r="B5" s="12" t="str">
        <f t="shared" si="0"/>
        <v>水</v>
      </c>
      <c r="C5" s="15" t="s">
        <v>135</v>
      </c>
      <c r="D5" s="15" t="s">
        <v>135</v>
      </c>
      <c r="E5" s="74" t="s">
        <v>106</v>
      </c>
      <c r="F5" s="74" t="s">
        <v>106</v>
      </c>
      <c r="G5" s="78" t="s">
        <v>128</v>
      </c>
      <c r="H5" s="78" t="s">
        <v>128</v>
      </c>
      <c r="I5" s="78" t="s">
        <v>128</v>
      </c>
      <c r="J5" s="78" t="s">
        <v>128</v>
      </c>
      <c r="K5" s="16"/>
      <c r="L5" s="190"/>
      <c r="M5" s="245"/>
      <c r="N5" s="17"/>
      <c r="O5" s="199"/>
      <c r="P5" s="199"/>
      <c r="Q5" s="199"/>
      <c r="R5" s="199"/>
      <c r="S5" s="199"/>
      <c r="T5" s="18"/>
      <c r="U5" s="203"/>
      <c r="V5" s="204"/>
      <c r="W5" s="221"/>
      <c r="X5" s="203"/>
      <c r="Y5" s="204"/>
      <c r="Z5" s="20"/>
      <c r="AB5" s="4"/>
      <c r="AC5" s="4" t="s">
        <v>130</v>
      </c>
      <c r="AD5" s="4"/>
    </row>
    <row r="6" spans="1:29" ht="24" customHeight="1">
      <c r="A6" s="13">
        <v>40213</v>
      </c>
      <c r="B6" s="12" t="str">
        <f t="shared" si="0"/>
        <v>木</v>
      </c>
      <c r="C6" s="15" t="s">
        <v>109</v>
      </c>
      <c r="D6" s="15" t="s">
        <v>109</v>
      </c>
      <c r="E6" s="74" t="s">
        <v>31</v>
      </c>
      <c r="F6" s="74" t="s">
        <v>31</v>
      </c>
      <c r="G6" s="78" t="s">
        <v>128</v>
      </c>
      <c r="H6" s="78" t="s">
        <v>128</v>
      </c>
      <c r="I6" s="78" t="s">
        <v>128</v>
      </c>
      <c r="J6" s="78" t="s">
        <v>128</v>
      </c>
      <c r="K6" s="16"/>
      <c r="L6" s="190"/>
      <c r="M6" s="246"/>
      <c r="N6" s="21"/>
      <c r="O6" s="199" t="s">
        <v>5</v>
      </c>
      <c r="P6" s="199"/>
      <c r="Q6" s="199"/>
      <c r="R6" s="199"/>
      <c r="S6" s="199"/>
      <c r="T6" s="18"/>
      <c r="U6" s="179">
        <f>SUM(U4:W5)</f>
        <v>0</v>
      </c>
      <c r="V6" s="192"/>
      <c r="W6" s="30"/>
      <c r="X6" s="179">
        <f>SUM(X4:Y5)</f>
        <v>1</v>
      </c>
      <c r="Y6" s="180"/>
      <c r="Z6" s="19"/>
      <c r="AB6" s="4"/>
      <c r="AC6" s="4"/>
    </row>
    <row r="7" spans="1:29" ht="24" customHeight="1">
      <c r="A7" s="13">
        <v>40214</v>
      </c>
      <c r="B7" s="12" t="str">
        <f t="shared" si="0"/>
        <v>金</v>
      </c>
      <c r="C7" s="80" t="s">
        <v>106</v>
      </c>
      <c r="D7" s="80" t="s">
        <v>106</v>
      </c>
      <c r="E7" s="80" t="s">
        <v>110</v>
      </c>
      <c r="F7" s="80" t="s">
        <v>110</v>
      </c>
      <c r="G7" s="78" t="s">
        <v>128</v>
      </c>
      <c r="H7" s="78" t="s">
        <v>128</v>
      </c>
      <c r="I7" s="78" t="s">
        <v>128</v>
      </c>
      <c r="J7" s="78" t="s">
        <v>128</v>
      </c>
      <c r="K7" s="16"/>
      <c r="L7" s="190"/>
      <c r="M7" s="247" t="s">
        <v>22</v>
      </c>
      <c r="N7" s="22"/>
      <c r="O7" s="199" t="s">
        <v>61</v>
      </c>
      <c r="P7" s="199"/>
      <c r="Q7" s="199"/>
      <c r="R7" s="199"/>
      <c r="S7" s="199"/>
      <c r="T7" s="18"/>
      <c r="U7" s="179">
        <f>COUNTIF($C$3:$J$39,AB7)</f>
        <v>0</v>
      </c>
      <c r="V7" s="192"/>
      <c r="W7" s="30"/>
      <c r="X7" s="179">
        <f>U7+'1月'!X7:Y7</f>
        <v>29</v>
      </c>
      <c r="Y7" s="180"/>
      <c r="Z7" s="19"/>
      <c r="AA7" s="2">
        <v>28</v>
      </c>
      <c r="AB7" s="4" t="s">
        <v>61</v>
      </c>
      <c r="AC7" s="4" t="s">
        <v>61</v>
      </c>
    </row>
    <row r="8" spans="1:29" ht="24" customHeight="1">
      <c r="A8" s="13">
        <v>40215</v>
      </c>
      <c r="B8" s="12" t="str">
        <f t="shared" si="0"/>
        <v>土</v>
      </c>
      <c r="C8" s="39"/>
      <c r="D8" s="39"/>
      <c r="E8" s="39"/>
      <c r="F8" s="39"/>
      <c r="G8" s="39"/>
      <c r="H8" s="39"/>
      <c r="I8" s="39"/>
      <c r="J8" s="39"/>
      <c r="K8" s="16"/>
      <c r="L8" s="190"/>
      <c r="M8" s="242"/>
      <c r="N8" s="23"/>
      <c r="O8" s="199" t="s">
        <v>0</v>
      </c>
      <c r="P8" s="199"/>
      <c r="Q8" s="199"/>
      <c r="R8" s="199"/>
      <c r="S8" s="199"/>
      <c r="T8" s="18"/>
      <c r="U8" s="179">
        <f aca="true" t="shared" si="1" ref="U8:U15">COUNTIF($C$3:$J$39,AB8)</f>
        <v>0</v>
      </c>
      <c r="V8" s="192"/>
      <c r="W8" s="30"/>
      <c r="X8" s="179">
        <f>U8+'1月'!X8:Y8</f>
        <v>26</v>
      </c>
      <c r="Y8" s="180"/>
      <c r="Z8" s="19"/>
      <c r="AA8" s="2">
        <v>40</v>
      </c>
      <c r="AB8" s="4" t="s">
        <v>0</v>
      </c>
      <c r="AC8" s="4" t="s">
        <v>0</v>
      </c>
    </row>
    <row r="9" spans="1:29" ht="24" customHeight="1">
      <c r="A9" s="13">
        <v>40216</v>
      </c>
      <c r="B9" s="12" t="str">
        <f t="shared" si="0"/>
        <v>日</v>
      </c>
      <c r="C9" s="39"/>
      <c r="D9" s="39"/>
      <c r="E9" s="39"/>
      <c r="F9" s="39"/>
      <c r="G9" s="39"/>
      <c r="H9" s="39"/>
      <c r="I9" s="39"/>
      <c r="J9" s="39"/>
      <c r="K9" s="16"/>
      <c r="L9" s="190"/>
      <c r="M9" s="242"/>
      <c r="N9" s="23"/>
      <c r="O9" s="199" t="s">
        <v>20</v>
      </c>
      <c r="P9" s="199"/>
      <c r="Q9" s="199"/>
      <c r="R9" s="199"/>
      <c r="S9" s="199"/>
      <c r="T9" s="18"/>
      <c r="U9" s="179">
        <f t="shared" si="1"/>
        <v>0</v>
      </c>
      <c r="V9" s="192"/>
      <c r="W9" s="30"/>
      <c r="X9" s="179">
        <f>U9+'1月'!X9:Y9</f>
        <v>27</v>
      </c>
      <c r="Y9" s="180"/>
      <c r="Z9" s="19"/>
      <c r="AA9" s="2">
        <v>42</v>
      </c>
      <c r="AB9" s="4" t="s">
        <v>20</v>
      </c>
      <c r="AC9" s="4" t="s">
        <v>20</v>
      </c>
    </row>
    <row r="10" spans="1:29" ht="24" customHeight="1">
      <c r="A10" s="13">
        <v>40217</v>
      </c>
      <c r="B10" s="12" t="str">
        <f t="shared" si="0"/>
        <v>月</v>
      </c>
      <c r="C10" s="61" t="s">
        <v>116</v>
      </c>
      <c r="D10" s="61" t="s">
        <v>116</v>
      </c>
      <c r="E10" s="76" t="s">
        <v>112</v>
      </c>
      <c r="F10" s="76" t="s">
        <v>112</v>
      </c>
      <c r="G10" s="78" t="s">
        <v>128</v>
      </c>
      <c r="H10" s="78" t="s">
        <v>128</v>
      </c>
      <c r="I10" s="78" t="s">
        <v>128</v>
      </c>
      <c r="J10" s="78" t="s">
        <v>128</v>
      </c>
      <c r="K10" s="16"/>
      <c r="L10" s="190"/>
      <c r="M10" s="242"/>
      <c r="N10" s="23"/>
      <c r="O10" s="199" t="s">
        <v>62</v>
      </c>
      <c r="P10" s="199"/>
      <c r="Q10" s="199"/>
      <c r="R10" s="199"/>
      <c r="S10" s="199"/>
      <c r="T10" s="18"/>
      <c r="U10" s="179">
        <f t="shared" si="1"/>
        <v>0</v>
      </c>
      <c r="V10" s="192"/>
      <c r="W10" s="30"/>
      <c r="X10" s="179">
        <f>U10+'1月'!X10:Y10</f>
        <v>31</v>
      </c>
      <c r="Y10" s="180"/>
      <c r="Z10" s="19"/>
      <c r="AA10" s="2">
        <v>22</v>
      </c>
      <c r="AB10" s="4" t="s">
        <v>62</v>
      </c>
      <c r="AC10" s="4" t="s">
        <v>62</v>
      </c>
    </row>
    <row r="11" spans="1:29" ht="24" customHeight="1">
      <c r="A11" s="13">
        <v>40218</v>
      </c>
      <c r="B11" s="12" t="str">
        <f t="shared" si="0"/>
        <v>火</v>
      </c>
      <c r="C11" s="74" t="s">
        <v>27</v>
      </c>
      <c r="D11" s="74" t="s">
        <v>27</v>
      </c>
      <c r="E11" s="74" t="s">
        <v>27</v>
      </c>
      <c r="F11" s="74" t="s">
        <v>27</v>
      </c>
      <c r="G11" s="78" t="s">
        <v>128</v>
      </c>
      <c r="H11" s="78" t="s">
        <v>128</v>
      </c>
      <c r="I11" s="78" t="s">
        <v>128</v>
      </c>
      <c r="J11" s="78" t="s">
        <v>128</v>
      </c>
      <c r="K11" s="16"/>
      <c r="L11" s="190"/>
      <c r="M11" s="242"/>
      <c r="N11" s="23"/>
      <c r="O11" s="199" t="s">
        <v>63</v>
      </c>
      <c r="P11" s="199"/>
      <c r="Q11" s="199"/>
      <c r="R11" s="199"/>
      <c r="S11" s="199"/>
      <c r="T11" s="18"/>
      <c r="U11" s="179">
        <f t="shared" si="1"/>
        <v>0</v>
      </c>
      <c r="V11" s="192"/>
      <c r="W11" s="30"/>
      <c r="X11" s="179">
        <f>U11+'1月'!X11:Y11</f>
        <v>30</v>
      </c>
      <c r="Y11" s="180"/>
      <c r="Z11" s="19"/>
      <c r="AA11" s="2">
        <v>24</v>
      </c>
      <c r="AB11" s="4" t="s">
        <v>102</v>
      </c>
      <c r="AC11" s="4" t="s">
        <v>102</v>
      </c>
    </row>
    <row r="12" spans="1:29" ht="24" customHeight="1">
      <c r="A12" s="13">
        <v>40219</v>
      </c>
      <c r="B12" s="12" t="str">
        <f t="shared" si="0"/>
        <v>水</v>
      </c>
      <c r="C12" s="15" t="s">
        <v>135</v>
      </c>
      <c r="D12" s="15" t="s">
        <v>135</v>
      </c>
      <c r="E12" s="74" t="s">
        <v>106</v>
      </c>
      <c r="F12" s="74" t="s">
        <v>106</v>
      </c>
      <c r="G12" s="78" t="s">
        <v>128</v>
      </c>
      <c r="H12" s="78" t="s">
        <v>128</v>
      </c>
      <c r="I12" s="78" t="s">
        <v>128</v>
      </c>
      <c r="J12" s="78" t="s">
        <v>128</v>
      </c>
      <c r="K12" s="16"/>
      <c r="L12" s="190"/>
      <c r="M12" s="242"/>
      <c r="N12" s="23"/>
      <c r="O12" s="199" t="s">
        <v>11</v>
      </c>
      <c r="P12" s="199"/>
      <c r="Q12" s="199"/>
      <c r="R12" s="199"/>
      <c r="S12" s="199"/>
      <c r="T12" s="18"/>
      <c r="U12" s="179">
        <f t="shared" si="1"/>
        <v>0</v>
      </c>
      <c r="V12" s="192"/>
      <c r="W12" s="30"/>
      <c r="X12" s="179">
        <f>U12+'1月'!X12:Y12</f>
        <v>30</v>
      </c>
      <c r="Y12" s="180"/>
      <c r="Z12" s="19"/>
      <c r="AA12" s="2">
        <v>18</v>
      </c>
      <c r="AB12" s="4" t="s">
        <v>32</v>
      </c>
      <c r="AC12" s="4" t="s">
        <v>32</v>
      </c>
    </row>
    <row r="13" spans="1:29" ht="24" customHeight="1">
      <c r="A13" s="13">
        <v>40220</v>
      </c>
      <c r="B13" s="12" t="str">
        <f t="shared" si="0"/>
        <v>木</v>
      </c>
      <c r="C13" s="39"/>
      <c r="D13" s="39"/>
      <c r="E13" s="39"/>
      <c r="F13" s="39"/>
      <c r="G13" s="39"/>
      <c r="H13" s="39"/>
      <c r="I13" s="39"/>
      <c r="J13" s="39"/>
      <c r="K13" s="16"/>
      <c r="L13" s="190"/>
      <c r="M13" s="242"/>
      <c r="N13" s="23"/>
      <c r="O13" s="199" t="s">
        <v>64</v>
      </c>
      <c r="P13" s="199"/>
      <c r="Q13" s="199"/>
      <c r="R13" s="199"/>
      <c r="S13" s="199"/>
      <c r="T13" s="18"/>
      <c r="U13" s="179">
        <f t="shared" si="1"/>
        <v>0</v>
      </c>
      <c r="V13" s="192"/>
      <c r="W13" s="30"/>
      <c r="X13" s="179">
        <f>U13+'1月'!X13:Y13</f>
        <v>40</v>
      </c>
      <c r="Y13" s="180"/>
      <c r="Z13" s="19"/>
      <c r="AB13" s="4" t="s">
        <v>103</v>
      </c>
      <c r="AC13" s="4" t="s">
        <v>103</v>
      </c>
    </row>
    <row r="14" spans="1:29" ht="24" customHeight="1">
      <c r="A14" s="13">
        <v>40221</v>
      </c>
      <c r="B14" s="12" t="str">
        <f t="shared" si="0"/>
        <v>金</v>
      </c>
      <c r="C14" s="80" t="s">
        <v>106</v>
      </c>
      <c r="D14" s="80" t="s">
        <v>106</v>
      </c>
      <c r="E14" s="80" t="s">
        <v>110</v>
      </c>
      <c r="F14" s="80" t="s">
        <v>110</v>
      </c>
      <c r="G14" s="78" t="s">
        <v>128</v>
      </c>
      <c r="H14" s="78" t="s">
        <v>128</v>
      </c>
      <c r="I14" s="78" t="s">
        <v>128</v>
      </c>
      <c r="J14" s="78" t="s">
        <v>128</v>
      </c>
      <c r="K14" s="16"/>
      <c r="L14" s="190"/>
      <c r="M14" s="242"/>
      <c r="N14" s="23"/>
      <c r="O14" s="199" t="s">
        <v>21</v>
      </c>
      <c r="P14" s="199"/>
      <c r="Q14" s="199"/>
      <c r="R14" s="199"/>
      <c r="S14" s="199"/>
      <c r="T14" s="18"/>
      <c r="U14" s="179">
        <f t="shared" si="1"/>
        <v>0</v>
      </c>
      <c r="V14" s="192"/>
      <c r="W14" s="30"/>
      <c r="X14" s="179">
        <f>U14+'1月'!X14:Y14</f>
        <v>26</v>
      </c>
      <c r="Y14" s="180"/>
      <c r="Z14" s="19"/>
      <c r="AB14" s="4" t="s">
        <v>28</v>
      </c>
      <c r="AC14" s="4" t="s">
        <v>28</v>
      </c>
    </row>
    <row r="15" spans="1:29" ht="24" customHeight="1">
      <c r="A15" s="13">
        <v>40222</v>
      </c>
      <c r="B15" s="12" t="str">
        <f t="shared" si="0"/>
        <v>土</v>
      </c>
      <c r="C15" s="39"/>
      <c r="D15" s="39"/>
      <c r="E15" s="39"/>
      <c r="F15" s="39"/>
      <c r="G15" s="39"/>
      <c r="H15" s="39"/>
      <c r="I15" s="39"/>
      <c r="J15" s="39"/>
      <c r="K15" s="16"/>
      <c r="L15" s="190"/>
      <c r="M15" s="242"/>
      <c r="N15" s="23"/>
      <c r="O15" s="199" t="s">
        <v>2</v>
      </c>
      <c r="P15" s="199"/>
      <c r="Q15" s="199"/>
      <c r="R15" s="199"/>
      <c r="S15" s="199"/>
      <c r="T15" s="18"/>
      <c r="U15" s="179">
        <f t="shared" si="1"/>
        <v>0</v>
      </c>
      <c r="V15" s="192"/>
      <c r="W15" s="30"/>
      <c r="X15" s="179">
        <f>U15+'1月'!X15:Y15</f>
        <v>23</v>
      </c>
      <c r="Y15" s="180"/>
      <c r="Z15" s="19"/>
      <c r="AB15" s="4" t="s">
        <v>2</v>
      </c>
      <c r="AC15" s="4" t="s">
        <v>2</v>
      </c>
    </row>
    <row r="16" spans="1:29" ht="24" customHeight="1">
      <c r="A16" s="13">
        <v>40223</v>
      </c>
      <c r="B16" s="12" t="str">
        <f t="shared" si="0"/>
        <v>日</v>
      </c>
      <c r="C16" s="39"/>
      <c r="D16" s="39"/>
      <c r="E16" s="39"/>
      <c r="F16" s="39"/>
      <c r="G16" s="39"/>
      <c r="H16" s="39"/>
      <c r="I16" s="39"/>
      <c r="J16" s="39"/>
      <c r="K16" s="16"/>
      <c r="L16" s="190"/>
      <c r="M16" s="242"/>
      <c r="N16" s="23"/>
      <c r="O16" s="199"/>
      <c r="P16" s="199"/>
      <c r="Q16" s="199"/>
      <c r="R16" s="199"/>
      <c r="S16" s="199"/>
      <c r="T16" s="18"/>
      <c r="U16" s="179"/>
      <c r="V16" s="192"/>
      <c r="W16" s="30"/>
      <c r="X16" s="179"/>
      <c r="Y16" s="180"/>
      <c r="Z16" s="19"/>
      <c r="AB16" s="4"/>
      <c r="AC16" s="4"/>
    </row>
    <row r="17" spans="1:30" ht="24" customHeight="1">
      <c r="A17" s="13">
        <v>40224</v>
      </c>
      <c r="B17" s="12" t="str">
        <f t="shared" si="0"/>
        <v>月</v>
      </c>
      <c r="C17" s="61" t="s">
        <v>116</v>
      </c>
      <c r="D17" s="61" t="s">
        <v>116</v>
      </c>
      <c r="E17" s="76" t="s">
        <v>112</v>
      </c>
      <c r="F17" s="76" t="s">
        <v>112</v>
      </c>
      <c r="G17" s="78" t="s">
        <v>128</v>
      </c>
      <c r="H17" s="78" t="s">
        <v>128</v>
      </c>
      <c r="I17" s="78" t="s">
        <v>128</v>
      </c>
      <c r="J17" s="78" t="s">
        <v>128</v>
      </c>
      <c r="K17" s="16"/>
      <c r="L17" s="190"/>
      <c r="M17" s="242"/>
      <c r="N17" s="22"/>
      <c r="O17" s="224"/>
      <c r="P17" s="225"/>
      <c r="Q17" s="225"/>
      <c r="R17" s="225"/>
      <c r="S17" s="225"/>
      <c r="T17" s="24"/>
      <c r="U17" s="179"/>
      <c r="V17" s="192"/>
      <c r="W17" s="30"/>
      <c r="X17" s="179"/>
      <c r="Y17" s="180"/>
      <c r="Z17" s="24"/>
      <c r="AA17" s="2">
        <v>35</v>
      </c>
      <c r="AB17" s="4"/>
      <c r="AC17" s="4"/>
      <c r="AD17" s="7"/>
    </row>
    <row r="18" spans="1:29" ht="24" customHeight="1">
      <c r="A18" s="13">
        <v>40225</v>
      </c>
      <c r="B18" s="12" t="str">
        <f t="shared" si="0"/>
        <v>火</v>
      </c>
      <c r="C18" s="74" t="s">
        <v>27</v>
      </c>
      <c r="D18" s="74" t="s">
        <v>27</v>
      </c>
      <c r="E18" s="74" t="s">
        <v>27</v>
      </c>
      <c r="F18" s="74" t="s">
        <v>27</v>
      </c>
      <c r="G18" s="78" t="s">
        <v>128</v>
      </c>
      <c r="H18" s="78" t="s">
        <v>128</v>
      </c>
      <c r="I18" s="78" t="s">
        <v>128</v>
      </c>
      <c r="J18" s="78" t="s">
        <v>128</v>
      </c>
      <c r="K18" s="16"/>
      <c r="L18" s="190"/>
      <c r="M18" s="242"/>
      <c r="N18" s="25"/>
      <c r="O18" s="224"/>
      <c r="P18" s="225"/>
      <c r="Q18" s="225"/>
      <c r="R18" s="225"/>
      <c r="S18" s="225"/>
      <c r="T18" s="16"/>
      <c r="U18" s="179"/>
      <c r="V18" s="192"/>
      <c r="W18" s="30"/>
      <c r="X18" s="179"/>
      <c r="Y18" s="180"/>
      <c r="Z18" s="24"/>
      <c r="AA18" s="2">
        <v>11</v>
      </c>
      <c r="AB18" s="4"/>
      <c r="AC18" s="4"/>
    </row>
    <row r="19" spans="1:29" ht="24" customHeight="1">
      <c r="A19" s="13">
        <v>40226</v>
      </c>
      <c r="B19" s="12" t="str">
        <f t="shared" si="0"/>
        <v>水</v>
      </c>
      <c r="C19" s="15" t="s">
        <v>135</v>
      </c>
      <c r="D19" s="15" t="s">
        <v>135</v>
      </c>
      <c r="E19" s="74" t="s">
        <v>106</v>
      </c>
      <c r="F19" s="74" t="s">
        <v>106</v>
      </c>
      <c r="G19" s="78" t="s">
        <v>128</v>
      </c>
      <c r="H19" s="78" t="s">
        <v>128</v>
      </c>
      <c r="I19" s="78" t="s">
        <v>128</v>
      </c>
      <c r="J19" s="78" t="s">
        <v>128</v>
      </c>
      <c r="K19" s="16"/>
      <c r="L19" s="190"/>
      <c r="M19" s="243"/>
      <c r="N19" s="26"/>
      <c r="O19" s="199" t="s">
        <v>5</v>
      </c>
      <c r="P19" s="199"/>
      <c r="Q19" s="199"/>
      <c r="R19" s="199"/>
      <c r="S19" s="199"/>
      <c r="T19" s="18"/>
      <c r="U19" s="179">
        <f>SUM(U7:U18)</f>
        <v>0</v>
      </c>
      <c r="V19" s="192"/>
      <c r="W19" s="30"/>
      <c r="X19" s="179">
        <f>SUM(X7:Y18)</f>
        <v>262</v>
      </c>
      <c r="Y19" s="180"/>
      <c r="Z19" s="19"/>
      <c r="AB19" s="6"/>
      <c r="AC19" s="6"/>
    </row>
    <row r="20" spans="1:29" ht="24" customHeight="1">
      <c r="A20" s="13">
        <v>40227</v>
      </c>
      <c r="B20" s="12" t="str">
        <f aca="true" t="shared" si="2" ref="B20:B30">TEXT(WEEKDAY(A20),"aaa")</f>
        <v>木</v>
      </c>
      <c r="C20" s="15" t="s">
        <v>135</v>
      </c>
      <c r="D20" s="15" t="s">
        <v>135</v>
      </c>
      <c r="E20" s="74" t="s">
        <v>73</v>
      </c>
      <c r="F20" s="74" t="s">
        <v>73</v>
      </c>
      <c r="G20" s="78" t="s">
        <v>128</v>
      </c>
      <c r="H20" s="78" t="s">
        <v>128</v>
      </c>
      <c r="I20" s="78" t="s">
        <v>128</v>
      </c>
      <c r="J20" s="78" t="s">
        <v>128</v>
      </c>
      <c r="K20" s="16"/>
      <c r="L20" s="190"/>
      <c r="M20" s="189" t="s">
        <v>26</v>
      </c>
      <c r="N20" s="27"/>
      <c r="O20" s="280" t="s">
        <v>13</v>
      </c>
      <c r="P20" s="281"/>
      <c r="Q20" s="281"/>
      <c r="R20" s="281"/>
      <c r="S20" s="281"/>
      <c r="T20" s="18"/>
      <c r="U20" s="179">
        <f aca="true" t="shared" si="3" ref="U20:U27">COUNTIF($C$3:$J$39,AB20)</f>
        <v>0</v>
      </c>
      <c r="V20" s="192"/>
      <c r="W20" s="30"/>
      <c r="X20" s="179">
        <f>U20+'1月'!X20:Y20</f>
        <v>48</v>
      </c>
      <c r="Y20" s="180"/>
      <c r="Z20" s="19"/>
      <c r="AA20" s="2">
        <v>19</v>
      </c>
      <c r="AB20" s="4" t="s">
        <v>50</v>
      </c>
      <c r="AC20" s="4" t="s">
        <v>50</v>
      </c>
    </row>
    <row r="21" spans="1:29" ht="24" customHeight="1">
      <c r="A21" s="13">
        <v>40228</v>
      </c>
      <c r="B21" s="12" t="str">
        <f t="shared" si="2"/>
        <v>金</v>
      </c>
      <c r="C21" s="80" t="s">
        <v>106</v>
      </c>
      <c r="D21" s="80" t="s">
        <v>106</v>
      </c>
      <c r="E21" s="80" t="s">
        <v>110</v>
      </c>
      <c r="F21" s="80" t="s">
        <v>110</v>
      </c>
      <c r="G21" s="78" t="s">
        <v>128</v>
      </c>
      <c r="H21" s="78" t="s">
        <v>128</v>
      </c>
      <c r="I21" s="78" t="s">
        <v>128</v>
      </c>
      <c r="J21" s="78" t="s">
        <v>128</v>
      </c>
      <c r="K21" s="16"/>
      <c r="L21" s="190"/>
      <c r="M21" s="190"/>
      <c r="N21" s="26"/>
      <c r="O21" s="280" t="s">
        <v>65</v>
      </c>
      <c r="P21" s="281"/>
      <c r="Q21" s="281"/>
      <c r="R21" s="281"/>
      <c r="S21" s="281"/>
      <c r="T21" s="18"/>
      <c r="U21" s="179">
        <f t="shared" si="3"/>
        <v>0</v>
      </c>
      <c r="V21" s="192"/>
      <c r="W21" s="30"/>
      <c r="X21" s="179">
        <f>U21+'1月'!X21:Y21</f>
        <v>50</v>
      </c>
      <c r="Y21" s="180"/>
      <c r="Z21" s="19"/>
      <c r="AA21" s="2">
        <v>35</v>
      </c>
      <c r="AB21" s="4" t="s">
        <v>104</v>
      </c>
      <c r="AC21" s="4" t="s">
        <v>104</v>
      </c>
    </row>
    <row r="22" spans="1:29" ht="24" customHeight="1">
      <c r="A22" s="13">
        <v>40229</v>
      </c>
      <c r="B22" s="12" t="str">
        <f t="shared" si="2"/>
        <v>土</v>
      </c>
      <c r="C22" s="39"/>
      <c r="D22" s="39"/>
      <c r="E22" s="39"/>
      <c r="F22" s="39"/>
      <c r="G22" s="39"/>
      <c r="H22" s="39"/>
      <c r="I22" s="39"/>
      <c r="J22" s="39"/>
      <c r="K22" s="16"/>
      <c r="L22" s="190"/>
      <c r="M22" s="190"/>
      <c r="N22" s="28"/>
      <c r="O22" s="280" t="s">
        <v>45</v>
      </c>
      <c r="P22" s="281"/>
      <c r="Q22" s="281"/>
      <c r="R22" s="281"/>
      <c r="S22" s="281"/>
      <c r="T22" s="18"/>
      <c r="U22" s="179">
        <f t="shared" si="3"/>
        <v>0</v>
      </c>
      <c r="V22" s="192"/>
      <c r="W22" s="30"/>
      <c r="X22" s="179">
        <f>U22+'1月'!X22:Y22</f>
        <v>57</v>
      </c>
      <c r="Y22" s="180"/>
      <c r="Z22" s="19"/>
      <c r="AA22" s="2">
        <v>45</v>
      </c>
      <c r="AB22" s="4" t="s">
        <v>53</v>
      </c>
      <c r="AC22" s="4" t="s">
        <v>53</v>
      </c>
    </row>
    <row r="23" spans="1:29" ht="24" customHeight="1">
      <c r="A23" s="13">
        <v>40230</v>
      </c>
      <c r="B23" s="12" t="str">
        <f t="shared" si="2"/>
        <v>日</v>
      </c>
      <c r="C23" s="39"/>
      <c r="D23" s="39"/>
      <c r="E23" s="39"/>
      <c r="F23" s="39"/>
      <c r="G23" s="39"/>
      <c r="H23" s="39"/>
      <c r="I23" s="39"/>
      <c r="J23" s="39"/>
      <c r="K23" s="16"/>
      <c r="L23" s="190"/>
      <c r="M23" s="190"/>
      <c r="N23" s="28"/>
      <c r="O23" s="283" t="s">
        <v>52</v>
      </c>
      <c r="P23" s="284"/>
      <c r="Q23" s="284"/>
      <c r="R23" s="284"/>
      <c r="S23" s="284"/>
      <c r="T23" s="18"/>
      <c r="U23" s="179">
        <f t="shared" si="3"/>
        <v>0</v>
      </c>
      <c r="V23" s="192"/>
      <c r="W23" s="30"/>
      <c r="X23" s="179">
        <f>U23+'1月'!X23:Y23</f>
        <v>22</v>
      </c>
      <c r="Y23" s="180"/>
      <c r="Z23" s="19"/>
      <c r="AA23" s="2">
        <v>40</v>
      </c>
      <c r="AB23" s="4" t="s">
        <v>51</v>
      </c>
      <c r="AC23" s="4" t="s">
        <v>51</v>
      </c>
    </row>
    <row r="24" spans="1:30" ht="24" customHeight="1">
      <c r="A24" s="13">
        <v>40231</v>
      </c>
      <c r="B24" s="12" t="str">
        <f t="shared" si="2"/>
        <v>月</v>
      </c>
      <c r="C24" s="61" t="s">
        <v>116</v>
      </c>
      <c r="D24" s="61" t="s">
        <v>116</v>
      </c>
      <c r="E24" s="76" t="s">
        <v>112</v>
      </c>
      <c r="F24" s="76" t="s">
        <v>112</v>
      </c>
      <c r="G24" s="78" t="s">
        <v>128</v>
      </c>
      <c r="H24" s="78" t="s">
        <v>128</v>
      </c>
      <c r="I24" s="78" t="s">
        <v>128</v>
      </c>
      <c r="J24" s="78" t="s">
        <v>128</v>
      </c>
      <c r="K24" s="16"/>
      <c r="L24" s="190"/>
      <c r="M24" s="190"/>
      <c r="N24" s="22"/>
      <c r="O24" s="200" t="s">
        <v>46</v>
      </c>
      <c r="P24" s="285"/>
      <c r="Q24" s="285"/>
      <c r="R24" s="285"/>
      <c r="S24" s="285"/>
      <c r="T24" s="24"/>
      <c r="U24" s="179">
        <f t="shared" si="3"/>
        <v>0</v>
      </c>
      <c r="V24" s="192"/>
      <c r="W24" s="30"/>
      <c r="X24" s="179">
        <f>U24+'1月'!X24:Y24</f>
        <v>27</v>
      </c>
      <c r="Y24" s="180"/>
      <c r="Z24" s="24"/>
      <c r="AA24" s="2">
        <v>61</v>
      </c>
      <c r="AB24" s="5" t="s">
        <v>54</v>
      </c>
      <c r="AC24" s="5" t="s">
        <v>54</v>
      </c>
      <c r="AD24" s="14"/>
    </row>
    <row r="25" spans="1:29" ht="24" customHeight="1">
      <c r="A25" s="13">
        <v>40232</v>
      </c>
      <c r="B25" s="12" t="str">
        <f t="shared" si="2"/>
        <v>火</v>
      </c>
      <c r="C25" s="74" t="s">
        <v>27</v>
      </c>
      <c r="D25" s="74" t="s">
        <v>27</v>
      </c>
      <c r="E25" s="74" t="s">
        <v>27</v>
      </c>
      <c r="F25" s="74" t="s">
        <v>27</v>
      </c>
      <c r="G25" s="78" t="s">
        <v>128</v>
      </c>
      <c r="H25" s="78" t="s">
        <v>128</v>
      </c>
      <c r="I25" s="78" t="s">
        <v>128</v>
      </c>
      <c r="J25" s="78" t="s">
        <v>128</v>
      </c>
      <c r="K25" s="16"/>
      <c r="L25" s="190"/>
      <c r="M25" s="190"/>
      <c r="N25" s="22"/>
      <c r="O25" s="283" t="s">
        <v>66</v>
      </c>
      <c r="P25" s="284"/>
      <c r="Q25" s="284"/>
      <c r="R25" s="284"/>
      <c r="S25" s="284"/>
      <c r="T25" s="24"/>
      <c r="U25" s="179">
        <f t="shared" si="3"/>
        <v>0</v>
      </c>
      <c r="V25" s="192"/>
      <c r="W25" s="30"/>
      <c r="X25" s="179">
        <f>U25+'1月'!X25:Y25</f>
        <v>14</v>
      </c>
      <c r="Y25" s="180"/>
      <c r="Z25" s="24"/>
      <c r="AA25" s="2">
        <v>133</v>
      </c>
      <c r="AB25" s="4" t="s">
        <v>105</v>
      </c>
      <c r="AC25" s="4" t="s">
        <v>105</v>
      </c>
    </row>
    <row r="26" spans="1:29" ht="24" customHeight="1">
      <c r="A26" s="13">
        <v>40233</v>
      </c>
      <c r="B26" s="12" t="str">
        <f t="shared" si="2"/>
        <v>水</v>
      </c>
      <c r="C26" s="15" t="s">
        <v>135</v>
      </c>
      <c r="D26" s="15" t="s">
        <v>135</v>
      </c>
      <c r="E26" s="74" t="s">
        <v>106</v>
      </c>
      <c r="F26" s="74" t="s">
        <v>106</v>
      </c>
      <c r="G26" s="78" t="s">
        <v>128</v>
      </c>
      <c r="H26" s="78" t="s">
        <v>128</v>
      </c>
      <c r="I26" s="78" t="s">
        <v>128</v>
      </c>
      <c r="J26" s="78" t="s">
        <v>128</v>
      </c>
      <c r="K26" s="16"/>
      <c r="L26" s="190"/>
      <c r="M26" s="190"/>
      <c r="N26" s="22"/>
      <c r="O26" s="280" t="s">
        <v>25</v>
      </c>
      <c r="P26" s="281"/>
      <c r="Q26" s="281"/>
      <c r="R26" s="281"/>
      <c r="S26" s="281"/>
      <c r="T26" s="24"/>
      <c r="U26" s="179">
        <f t="shared" si="3"/>
        <v>0</v>
      </c>
      <c r="V26" s="192"/>
      <c r="W26" s="30"/>
      <c r="X26" s="179">
        <f>U26+'1月'!X26:Y26</f>
        <v>60</v>
      </c>
      <c r="Y26" s="180"/>
      <c r="Z26" s="24"/>
      <c r="AA26" s="2">
        <v>69</v>
      </c>
      <c r="AB26" s="4" t="s">
        <v>29</v>
      </c>
      <c r="AC26" s="4" t="s">
        <v>29</v>
      </c>
    </row>
    <row r="27" spans="1:29" ht="24" customHeight="1">
      <c r="A27" s="13">
        <v>40234</v>
      </c>
      <c r="B27" s="12" t="str">
        <f t="shared" si="2"/>
        <v>木</v>
      </c>
      <c r="C27" s="15" t="s">
        <v>109</v>
      </c>
      <c r="D27" s="15" t="s">
        <v>109</v>
      </c>
      <c r="E27" s="74" t="s">
        <v>31</v>
      </c>
      <c r="F27" s="74" t="s">
        <v>31</v>
      </c>
      <c r="G27" s="78" t="s">
        <v>128</v>
      </c>
      <c r="H27" s="78" t="s">
        <v>128</v>
      </c>
      <c r="I27" s="78" t="s">
        <v>128</v>
      </c>
      <c r="J27" s="78" t="s">
        <v>128</v>
      </c>
      <c r="K27" s="16"/>
      <c r="L27" s="190"/>
      <c r="M27" s="242"/>
      <c r="N27" s="22"/>
      <c r="O27" s="200" t="s">
        <v>14</v>
      </c>
      <c r="P27" s="285"/>
      <c r="Q27" s="285"/>
      <c r="R27" s="285"/>
      <c r="S27" s="285"/>
      <c r="T27" s="24"/>
      <c r="U27" s="179">
        <f t="shared" si="3"/>
        <v>0</v>
      </c>
      <c r="V27" s="192"/>
      <c r="W27" s="30"/>
      <c r="X27" s="179">
        <f>U27+'1月'!X27:Y27</f>
        <v>17</v>
      </c>
      <c r="Y27" s="180"/>
      <c r="Z27" s="24"/>
      <c r="AB27" s="4" t="s">
        <v>1</v>
      </c>
      <c r="AC27" s="4" t="s">
        <v>1</v>
      </c>
    </row>
    <row r="28" spans="1:29" ht="24" customHeight="1">
      <c r="A28" s="13">
        <v>40235</v>
      </c>
      <c r="B28" s="12" t="str">
        <f t="shared" si="2"/>
        <v>金</v>
      </c>
      <c r="C28" s="80" t="s">
        <v>106</v>
      </c>
      <c r="D28" s="80" t="s">
        <v>106</v>
      </c>
      <c r="E28" s="80" t="s">
        <v>110</v>
      </c>
      <c r="F28" s="80" t="s">
        <v>110</v>
      </c>
      <c r="G28" s="78" t="s">
        <v>128</v>
      </c>
      <c r="H28" s="78" t="s">
        <v>128</v>
      </c>
      <c r="I28" s="78" t="s">
        <v>128</v>
      </c>
      <c r="J28" s="78" t="s">
        <v>128</v>
      </c>
      <c r="K28" s="16"/>
      <c r="L28" s="191"/>
      <c r="M28" s="243"/>
      <c r="N28" s="26"/>
      <c r="O28" s="199" t="s">
        <v>5</v>
      </c>
      <c r="P28" s="199"/>
      <c r="Q28" s="199"/>
      <c r="R28" s="199"/>
      <c r="S28" s="199"/>
      <c r="T28" s="18"/>
      <c r="U28" s="179">
        <f>SUM(U20:U27)</f>
        <v>0</v>
      </c>
      <c r="V28" s="192"/>
      <c r="W28" s="30"/>
      <c r="X28" s="179">
        <f>SUM(X20:Y27)</f>
        <v>295</v>
      </c>
      <c r="Y28" s="192"/>
      <c r="Z28" s="19"/>
      <c r="AB28" s="6"/>
      <c r="AC28" s="6"/>
    </row>
    <row r="29" spans="1:29" ht="24" customHeight="1">
      <c r="A29" s="13">
        <v>40236</v>
      </c>
      <c r="B29" s="12" t="str">
        <f t="shared" si="2"/>
        <v>土</v>
      </c>
      <c r="C29" s="39"/>
      <c r="D29" s="39"/>
      <c r="E29" s="39"/>
      <c r="F29" s="39"/>
      <c r="G29" s="39"/>
      <c r="H29" s="39"/>
      <c r="I29" s="39"/>
      <c r="J29" s="39"/>
      <c r="K29" s="16"/>
      <c r="L29" s="189" t="s">
        <v>33</v>
      </c>
      <c r="M29" s="226" t="s">
        <v>23</v>
      </c>
      <c r="N29" s="27"/>
      <c r="O29" s="224" t="s">
        <v>67</v>
      </c>
      <c r="P29" s="225"/>
      <c r="Q29" s="225"/>
      <c r="R29" s="225"/>
      <c r="S29" s="225"/>
      <c r="T29" s="18"/>
      <c r="U29" s="179">
        <f aca="true" t="shared" si="4" ref="U29:U35">COUNTIF($C$3:$J$39,AB29)</f>
        <v>0</v>
      </c>
      <c r="V29" s="192"/>
      <c r="W29" s="30"/>
      <c r="X29" s="179">
        <f>U29+'1月'!X29:Y29</f>
        <v>39</v>
      </c>
      <c r="Y29" s="180"/>
      <c r="Z29" s="19"/>
      <c r="AA29" s="2">
        <v>13</v>
      </c>
      <c r="AB29" s="4" t="s">
        <v>47</v>
      </c>
      <c r="AC29" s="4" t="s">
        <v>47</v>
      </c>
    </row>
    <row r="30" spans="1:29" ht="24" customHeight="1">
      <c r="A30" s="13">
        <v>40237</v>
      </c>
      <c r="B30" s="12" t="str">
        <f t="shared" si="2"/>
        <v>日</v>
      </c>
      <c r="C30" s="39"/>
      <c r="D30" s="39"/>
      <c r="E30" s="39"/>
      <c r="F30" s="39"/>
      <c r="G30" s="39"/>
      <c r="H30" s="39"/>
      <c r="I30" s="39"/>
      <c r="J30" s="39"/>
      <c r="K30" s="16"/>
      <c r="L30" s="190"/>
      <c r="M30" s="227"/>
      <c r="N30" s="27"/>
      <c r="O30" s="224" t="s">
        <v>48</v>
      </c>
      <c r="P30" s="225"/>
      <c r="Q30" s="225"/>
      <c r="R30" s="225"/>
      <c r="S30" s="225"/>
      <c r="T30" s="18"/>
      <c r="U30" s="179">
        <f t="shared" si="4"/>
        <v>0</v>
      </c>
      <c r="V30" s="192"/>
      <c r="W30" s="30"/>
      <c r="X30" s="179">
        <f>U30+'1月'!X30:Y30</f>
        <v>40</v>
      </c>
      <c r="Y30" s="180"/>
      <c r="Z30" s="19"/>
      <c r="AA30" s="2">
        <v>40</v>
      </c>
      <c r="AB30" s="4" t="s">
        <v>55</v>
      </c>
      <c r="AC30" s="4" t="s">
        <v>55</v>
      </c>
    </row>
    <row r="31" spans="1:29" ht="24" customHeight="1">
      <c r="A31" s="13"/>
      <c r="B31" s="12"/>
      <c r="C31" s="71"/>
      <c r="D31" s="71"/>
      <c r="E31" s="71"/>
      <c r="F31" s="71"/>
      <c r="G31" s="71"/>
      <c r="H31" s="71"/>
      <c r="I31" s="71"/>
      <c r="J31" s="71"/>
      <c r="K31" s="16"/>
      <c r="L31" s="190"/>
      <c r="M31" s="227"/>
      <c r="N31" s="27"/>
      <c r="O31" s="224" t="s">
        <v>68</v>
      </c>
      <c r="P31" s="225"/>
      <c r="Q31" s="225"/>
      <c r="R31" s="225"/>
      <c r="S31" s="225"/>
      <c r="T31" s="18"/>
      <c r="U31" s="179">
        <f t="shared" si="4"/>
        <v>0</v>
      </c>
      <c r="V31" s="192"/>
      <c r="W31" s="30"/>
      <c r="X31" s="179">
        <f>U31+'1月'!X31:Y31</f>
        <v>45</v>
      </c>
      <c r="Y31" s="180"/>
      <c r="Z31" s="19"/>
      <c r="AA31" s="2">
        <v>20</v>
      </c>
      <c r="AB31" s="4" t="s">
        <v>68</v>
      </c>
      <c r="AC31" s="4" t="s">
        <v>68</v>
      </c>
    </row>
    <row r="32" spans="1:29" ht="24" customHeight="1">
      <c r="A32" s="13"/>
      <c r="B32" s="12"/>
      <c r="C32" s="71"/>
      <c r="D32" s="71"/>
      <c r="E32" s="71"/>
      <c r="F32" s="71"/>
      <c r="G32" s="71"/>
      <c r="H32" s="71"/>
      <c r="I32" s="71"/>
      <c r="J32" s="71"/>
      <c r="K32" s="16"/>
      <c r="L32" s="190"/>
      <c r="M32" s="227"/>
      <c r="N32" s="27"/>
      <c r="O32" s="222" t="s">
        <v>69</v>
      </c>
      <c r="P32" s="223"/>
      <c r="Q32" s="223"/>
      <c r="R32" s="223"/>
      <c r="S32" s="223"/>
      <c r="T32" s="18"/>
      <c r="U32" s="179">
        <f t="shared" si="4"/>
        <v>10</v>
      </c>
      <c r="V32" s="192"/>
      <c r="W32" s="30"/>
      <c r="X32" s="179">
        <f>U32+'1月'!X32:Y32</f>
        <v>22</v>
      </c>
      <c r="Y32" s="180"/>
      <c r="Z32" s="19"/>
      <c r="AA32" s="2">
        <v>20</v>
      </c>
      <c r="AB32" s="4" t="s">
        <v>107</v>
      </c>
      <c r="AC32" s="4" t="s">
        <v>107</v>
      </c>
    </row>
    <row r="33" spans="1:29" ht="24" customHeight="1">
      <c r="A33" s="13"/>
      <c r="B33" s="12"/>
      <c r="C33" s="71"/>
      <c r="D33" s="71"/>
      <c r="E33" s="71"/>
      <c r="F33" s="71"/>
      <c r="G33" s="71"/>
      <c r="H33" s="71"/>
      <c r="I33" s="71"/>
      <c r="J33" s="71"/>
      <c r="K33" s="16"/>
      <c r="L33" s="190"/>
      <c r="M33" s="227"/>
      <c r="N33" s="27"/>
      <c r="O33" s="224" t="s">
        <v>70</v>
      </c>
      <c r="P33" s="225"/>
      <c r="Q33" s="225"/>
      <c r="R33" s="225"/>
      <c r="S33" s="225"/>
      <c r="T33" s="18"/>
      <c r="U33" s="179">
        <f t="shared" si="4"/>
        <v>0</v>
      </c>
      <c r="V33" s="192"/>
      <c r="W33" s="30"/>
      <c r="X33" s="179">
        <f>U33+'1月'!X33:Y33</f>
        <v>44</v>
      </c>
      <c r="Y33" s="180"/>
      <c r="Z33" s="19"/>
      <c r="AA33" s="2">
        <v>67</v>
      </c>
      <c r="AB33" s="4" t="s">
        <v>108</v>
      </c>
      <c r="AC33" s="4" t="s">
        <v>108</v>
      </c>
    </row>
    <row r="34" spans="3:29" ht="24" customHeight="1" thickBot="1">
      <c r="C34" s="16"/>
      <c r="D34" s="16"/>
      <c r="E34" s="16"/>
      <c r="F34" s="16"/>
      <c r="G34" s="16"/>
      <c r="H34" s="16"/>
      <c r="I34" s="16"/>
      <c r="J34" s="16"/>
      <c r="K34" s="16"/>
      <c r="L34" s="190"/>
      <c r="M34" s="227"/>
      <c r="N34" s="22"/>
      <c r="O34" s="222" t="s">
        <v>71</v>
      </c>
      <c r="P34" s="223"/>
      <c r="Q34" s="223"/>
      <c r="R34" s="223"/>
      <c r="S34" s="223"/>
      <c r="T34" s="26"/>
      <c r="U34" s="179">
        <f t="shared" si="4"/>
        <v>8</v>
      </c>
      <c r="V34" s="192"/>
      <c r="W34" s="50"/>
      <c r="X34" s="179">
        <f>U34+'1月'!X34:Y34</f>
        <v>34</v>
      </c>
      <c r="Y34" s="180"/>
      <c r="Z34" s="24"/>
      <c r="AA34" s="2">
        <v>20</v>
      </c>
      <c r="AB34" s="4" t="s">
        <v>116</v>
      </c>
      <c r="AC34" s="4" t="s">
        <v>116</v>
      </c>
    </row>
    <row r="35" spans="1:29" ht="24" customHeight="1">
      <c r="A35" s="261" t="s">
        <v>89</v>
      </c>
      <c r="B35" s="47"/>
      <c r="C35" s="264" t="s">
        <v>87</v>
      </c>
      <c r="D35" s="265"/>
      <c r="E35" s="266"/>
      <c r="F35" s="48" t="s">
        <v>88</v>
      </c>
      <c r="G35" s="49" t="s">
        <v>16</v>
      </c>
      <c r="H35" s="16"/>
      <c r="I35" s="16"/>
      <c r="J35" s="16"/>
      <c r="K35" s="16"/>
      <c r="L35" s="190"/>
      <c r="M35" s="228"/>
      <c r="N35" s="22"/>
      <c r="O35" s="199" t="s">
        <v>72</v>
      </c>
      <c r="P35" s="201"/>
      <c r="Q35" s="201"/>
      <c r="R35" s="201"/>
      <c r="S35" s="201"/>
      <c r="T35" s="24"/>
      <c r="U35" s="179">
        <f t="shared" si="4"/>
        <v>4</v>
      </c>
      <c r="V35" s="192"/>
      <c r="W35" s="50"/>
      <c r="X35" s="179">
        <f>U35+'1月'!X35:Y35</f>
        <v>8</v>
      </c>
      <c r="Y35" s="180"/>
      <c r="Z35" s="31"/>
      <c r="AB35" s="5" t="s">
        <v>109</v>
      </c>
      <c r="AC35" s="5" t="s">
        <v>109</v>
      </c>
    </row>
    <row r="36" spans="1:29" ht="24" customHeight="1">
      <c r="A36" s="262"/>
      <c r="B36" s="267" t="s">
        <v>83</v>
      </c>
      <c r="C36" s="248" t="s">
        <v>78</v>
      </c>
      <c r="D36" s="248"/>
      <c r="E36" s="248"/>
      <c r="F36" s="43">
        <f>COUNTIF($C$3:$J$33,AB47)</f>
        <v>0</v>
      </c>
      <c r="G36" s="70">
        <f>F36+'1月'!G36</f>
        <v>0</v>
      </c>
      <c r="H36" s="16"/>
      <c r="I36" s="16"/>
      <c r="J36" s="16"/>
      <c r="K36" s="16"/>
      <c r="L36" s="190"/>
      <c r="M36" s="228"/>
      <c r="N36" s="22"/>
      <c r="O36" s="199"/>
      <c r="P36" s="201"/>
      <c r="Q36" s="201"/>
      <c r="R36" s="201"/>
      <c r="S36" s="201"/>
      <c r="T36" s="24"/>
      <c r="U36" s="179"/>
      <c r="V36" s="192"/>
      <c r="W36" s="51"/>
      <c r="X36" s="179"/>
      <c r="Y36" s="180"/>
      <c r="Z36" s="24"/>
      <c r="AA36" s="2">
        <v>20</v>
      </c>
      <c r="AB36" s="5"/>
      <c r="AC36" s="5"/>
    </row>
    <row r="37" spans="1:29" ht="24" customHeight="1">
      <c r="A37" s="262"/>
      <c r="B37" s="267"/>
      <c r="C37" s="248" t="s">
        <v>79</v>
      </c>
      <c r="D37" s="248"/>
      <c r="E37" s="248"/>
      <c r="F37" s="43">
        <f>COUNTIF($C$3:$J$33,AB48)</f>
        <v>0</v>
      </c>
      <c r="G37" s="70">
        <f>F37+'1月'!G37</f>
        <v>0</v>
      </c>
      <c r="H37" s="16"/>
      <c r="I37" s="16"/>
      <c r="J37" s="16"/>
      <c r="K37" s="29"/>
      <c r="L37" s="190"/>
      <c r="M37" s="229"/>
      <c r="N37" s="26"/>
      <c r="O37" s="199" t="s">
        <v>5</v>
      </c>
      <c r="P37" s="199"/>
      <c r="Q37" s="199"/>
      <c r="R37" s="199"/>
      <c r="S37" s="199"/>
      <c r="T37" s="18"/>
      <c r="U37" s="179">
        <f>SUM(U29:U36)</f>
        <v>22</v>
      </c>
      <c r="V37" s="192"/>
      <c r="W37" s="30"/>
      <c r="X37" s="179">
        <f>SUM(X29:X36)</f>
        <v>232</v>
      </c>
      <c r="Y37" s="192"/>
      <c r="Z37" s="19"/>
      <c r="AB37" s="6"/>
      <c r="AC37" s="6"/>
    </row>
    <row r="38" spans="1:29" ht="24" customHeight="1">
      <c r="A38" s="262"/>
      <c r="B38" s="267"/>
      <c r="C38" s="248" t="s">
        <v>80</v>
      </c>
      <c r="D38" s="248"/>
      <c r="E38" s="248"/>
      <c r="F38" s="43">
        <f>COUNTIF($C$3:$J$33,AB49)</f>
        <v>0</v>
      </c>
      <c r="G38" s="70">
        <f>F38+'1月'!G38</f>
        <v>0</v>
      </c>
      <c r="H38" s="16"/>
      <c r="I38" s="16"/>
      <c r="J38" s="16"/>
      <c r="K38" s="29"/>
      <c r="L38" s="190"/>
      <c r="M38" s="189" t="s">
        <v>26</v>
      </c>
      <c r="N38" s="26"/>
      <c r="O38" s="200" t="s">
        <v>30</v>
      </c>
      <c r="P38" s="282"/>
      <c r="Q38" s="282"/>
      <c r="R38" s="282"/>
      <c r="S38" s="282"/>
      <c r="T38" s="18"/>
      <c r="U38" s="179">
        <f aca="true" t="shared" si="5" ref="U38:U45">COUNTIF($C$3:$J$39,AB38)</f>
        <v>0</v>
      </c>
      <c r="V38" s="192"/>
      <c r="W38" s="30"/>
      <c r="X38" s="179">
        <f>U38+'1月'!X38:Y38</f>
        <v>26</v>
      </c>
      <c r="Y38" s="180"/>
      <c r="Z38" s="19"/>
      <c r="AA38" s="2">
        <v>165</v>
      </c>
      <c r="AB38" s="4" t="s">
        <v>30</v>
      </c>
      <c r="AC38" s="4" t="s">
        <v>30</v>
      </c>
    </row>
    <row r="39" spans="1:29" ht="24" customHeight="1">
      <c r="A39" s="262"/>
      <c r="B39" s="267"/>
      <c r="C39" s="248" t="s">
        <v>25</v>
      </c>
      <c r="D39" s="248"/>
      <c r="E39" s="248"/>
      <c r="F39" s="43">
        <f>COUNTIF($C$3:$J$33,AB50)</f>
        <v>0</v>
      </c>
      <c r="G39" s="70">
        <f>F39+'1月'!G39</f>
        <v>0</v>
      </c>
      <c r="H39" s="16"/>
      <c r="I39" s="16"/>
      <c r="J39" s="16"/>
      <c r="K39" s="16"/>
      <c r="L39" s="190"/>
      <c r="M39" s="230"/>
      <c r="N39" s="27"/>
      <c r="O39" s="200" t="s">
        <v>31</v>
      </c>
      <c r="P39" s="200"/>
      <c r="Q39" s="200"/>
      <c r="R39" s="200"/>
      <c r="S39" s="200"/>
      <c r="T39" s="18"/>
      <c r="U39" s="179">
        <f t="shared" si="5"/>
        <v>4</v>
      </c>
      <c r="V39" s="192"/>
      <c r="W39" s="30"/>
      <c r="X39" s="179">
        <f>U39+'1月'!X39:Y39</f>
        <v>36</v>
      </c>
      <c r="Y39" s="180"/>
      <c r="Z39" s="19"/>
      <c r="AA39" s="2">
        <v>30</v>
      </c>
      <c r="AB39" s="4" t="s">
        <v>31</v>
      </c>
      <c r="AC39" s="4" t="s">
        <v>31</v>
      </c>
    </row>
    <row r="40" spans="1:29" ht="24" customHeight="1">
      <c r="A40" s="262"/>
      <c r="B40" s="267"/>
      <c r="C40" s="268" t="s">
        <v>90</v>
      </c>
      <c r="D40" s="269"/>
      <c r="E40" s="270"/>
      <c r="F40" s="44">
        <f>SUM(F36:F39)</f>
        <v>0</v>
      </c>
      <c r="G40" s="45">
        <f>SUM(G36:G39)</f>
        <v>0</v>
      </c>
      <c r="H40" s="16"/>
      <c r="I40" s="16"/>
      <c r="J40" s="16"/>
      <c r="K40" s="16"/>
      <c r="L40" s="190"/>
      <c r="M40" s="230"/>
      <c r="N40" s="26"/>
      <c r="O40" s="200" t="s">
        <v>73</v>
      </c>
      <c r="P40" s="200"/>
      <c r="Q40" s="200"/>
      <c r="R40" s="200"/>
      <c r="S40" s="200"/>
      <c r="T40" s="18"/>
      <c r="U40" s="179">
        <f t="shared" si="5"/>
        <v>2</v>
      </c>
      <c r="V40" s="192"/>
      <c r="W40" s="30"/>
      <c r="X40" s="179">
        <f>U40+'1月'!X40:Y40</f>
        <v>34</v>
      </c>
      <c r="Y40" s="180"/>
      <c r="Z40" s="19"/>
      <c r="AA40" s="2">
        <v>71</v>
      </c>
      <c r="AB40" s="4" t="s">
        <v>73</v>
      </c>
      <c r="AC40" s="4" t="s">
        <v>73</v>
      </c>
    </row>
    <row r="41" spans="1:29" ht="24" customHeight="1">
      <c r="A41" s="262"/>
      <c r="B41" s="267" t="s">
        <v>84</v>
      </c>
      <c r="C41" s="248" t="s">
        <v>30</v>
      </c>
      <c r="D41" s="248"/>
      <c r="E41" s="248"/>
      <c r="F41" s="43">
        <f aca="true" t="shared" si="6" ref="F41:F47">COUNTIF($C$3:$J$33,AB52)</f>
        <v>0</v>
      </c>
      <c r="G41" s="70">
        <f>F41+'1月'!G41</f>
        <v>0</v>
      </c>
      <c r="L41" s="190"/>
      <c r="M41" s="230"/>
      <c r="N41" s="26"/>
      <c r="O41" s="200" t="s">
        <v>49</v>
      </c>
      <c r="P41" s="200"/>
      <c r="Q41" s="200"/>
      <c r="R41" s="200"/>
      <c r="S41" s="200"/>
      <c r="T41" s="18"/>
      <c r="U41" s="179">
        <f t="shared" si="5"/>
        <v>0</v>
      </c>
      <c r="V41" s="192"/>
      <c r="W41" s="30"/>
      <c r="X41" s="179">
        <f>U41+'1月'!X41:Y41</f>
        <v>34</v>
      </c>
      <c r="Y41" s="180"/>
      <c r="Z41" s="19"/>
      <c r="AA41" s="2">
        <v>81</v>
      </c>
      <c r="AB41" s="4" t="s">
        <v>56</v>
      </c>
      <c r="AC41" s="4" t="s">
        <v>56</v>
      </c>
    </row>
    <row r="42" spans="1:29" ht="24" customHeight="1">
      <c r="A42" s="262"/>
      <c r="B42" s="267"/>
      <c r="C42" s="248" t="s">
        <v>31</v>
      </c>
      <c r="D42" s="248"/>
      <c r="E42" s="248"/>
      <c r="F42" s="43">
        <f t="shared" si="6"/>
        <v>0</v>
      </c>
      <c r="G42" s="70">
        <f>F42+'1月'!G42</f>
        <v>0</v>
      </c>
      <c r="L42" s="190"/>
      <c r="M42" s="230"/>
      <c r="N42" s="26"/>
      <c r="O42" s="200" t="s">
        <v>74</v>
      </c>
      <c r="P42" s="200"/>
      <c r="Q42" s="200"/>
      <c r="R42" s="200"/>
      <c r="S42" s="200"/>
      <c r="T42" s="18"/>
      <c r="U42" s="179">
        <f t="shared" si="5"/>
        <v>16</v>
      </c>
      <c r="V42" s="192"/>
      <c r="W42" s="30"/>
      <c r="X42" s="179">
        <f>U42+'1月'!X42:Y42</f>
        <v>24</v>
      </c>
      <c r="Y42" s="180"/>
      <c r="Z42" s="19"/>
      <c r="AA42" s="2">
        <v>16</v>
      </c>
      <c r="AB42" s="4" t="s">
        <v>27</v>
      </c>
      <c r="AC42" s="4" t="s">
        <v>27</v>
      </c>
    </row>
    <row r="43" spans="1:29" ht="24" customHeight="1">
      <c r="A43" s="262"/>
      <c r="B43" s="267"/>
      <c r="C43" s="248" t="s">
        <v>81</v>
      </c>
      <c r="D43" s="248"/>
      <c r="E43" s="248"/>
      <c r="F43" s="43">
        <f t="shared" si="6"/>
        <v>0</v>
      </c>
      <c r="G43" s="70">
        <f>F43+'1月'!G43</f>
        <v>0</v>
      </c>
      <c r="L43" s="190"/>
      <c r="M43" s="230"/>
      <c r="N43" s="26"/>
      <c r="O43" s="234" t="s">
        <v>75</v>
      </c>
      <c r="P43" s="279"/>
      <c r="Q43" s="279"/>
      <c r="R43" s="279"/>
      <c r="S43" s="279"/>
      <c r="T43" s="18"/>
      <c r="U43" s="179">
        <f t="shared" si="5"/>
        <v>16</v>
      </c>
      <c r="V43" s="192"/>
      <c r="W43" s="30"/>
      <c r="X43" s="179">
        <f>U43+'1月'!X43:Y43</f>
        <v>24</v>
      </c>
      <c r="Y43" s="180"/>
      <c r="Z43" s="19"/>
      <c r="AA43" s="2">
        <v>50</v>
      </c>
      <c r="AB43" s="4" t="s">
        <v>106</v>
      </c>
      <c r="AC43" s="4" t="s">
        <v>106</v>
      </c>
    </row>
    <row r="44" spans="1:29" ht="24" customHeight="1">
      <c r="A44" s="262"/>
      <c r="B44" s="267"/>
      <c r="C44" s="248" t="s">
        <v>56</v>
      </c>
      <c r="D44" s="248"/>
      <c r="E44" s="248"/>
      <c r="F44" s="43">
        <f t="shared" si="6"/>
        <v>0</v>
      </c>
      <c r="G44" s="70">
        <f>F44+'1月'!G44</f>
        <v>0</v>
      </c>
      <c r="L44" s="190"/>
      <c r="M44" s="230"/>
      <c r="N44" s="26"/>
      <c r="O44" s="200" t="s">
        <v>76</v>
      </c>
      <c r="P44" s="200"/>
      <c r="Q44" s="200"/>
      <c r="R44" s="200"/>
      <c r="S44" s="200"/>
      <c r="T44" s="18"/>
      <c r="U44" s="179">
        <f t="shared" si="5"/>
        <v>8</v>
      </c>
      <c r="V44" s="192"/>
      <c r="W44" s="30"/>
      <c r="X44" s="179">
        <f>U44+'1月'!X44:Y44</f>
        <v>44</v>
      </c>
      <c r="Y44" s="180"/>
      <c r="Z44" s="20"/>
      <c r="AA44" s="2">
        <v>60</v>
      </c>
      <c r="AB44" s="4" t="s">
        <v>110</v>
      </c>
      <c r="AC44" s="4" t="s">
        <v>110</v>
      </c>
    </row>
    <row r="45" spans="1:29" ht="24" customHeight="1">
      <c r="A45" s="262"/>
      <c r="B45" s="267"/>
      <c r="C45" s="248" t="s">
        <v>82</v>
      </c>
      <c r="D45" s="248"/>
      <c r="E45" s="248"/>
      <c r="F45" s="43">
        <f t="shared" si="6"/>
        <v>0</v>
      </c>
      <c r="G45" s="70">
        <f>F45+'1月'!G45</f>
        <v>0</v>
      </c>
      <c r="L45" s="190"/>
      <c r="M45" s="230"/>
      <c r="N45" s="22"/>
      <c r="O45" s="234" t="s">
        <v>77</v>
      </c>
      <c r="P45" s="234"/>
      <c r="Q45" s="234"/>
      <c r="R45" s="234"/>
      <c r="S45" s="234"/>
      <c r="T45" s="18"/>
      <c r="U45" s="179">
        <f t="shared" si="5"/>
        <v>8</v>
      </c>
      <c r="V45" s="192"/>
      <c r="W45" s="30"/>
      <c r="X45" s="179">
        <f>U45+'1月'!X45:Y45</f>
        <v>12</v>
      </c>
      <c r="Y45" s="180"/>
      <c r="Z45" s="20"/>
      <c r="AB45" s="4" t="s">
        <v>112</v>
      </c>
      <c r="AC45" s="4" t="s">
        <v>112</v>
      </c>
    </row>
    <row r="46" spans="1:29" ht="24" customHeight="1">
      <c r="A46" s="262"/>
      <c r="B46" s="267"/>
      <c r="C46" s="248" t="s">
        <v>85</v>
      </c>
      <c r="D46" s="248"/>
      <c r="E46" s="248"/>
      <c r="F46" s="43">
        <f t="shared" si="6"/>
        <v>0</v>
      </c>
      <c r="G46" s="70">
        <f>F46+'1月'!G46</f>
        <v>0</v>
      </c>
      <c r="L46" s="190"/>
      <c r="M46" s="230"/>
      <c r="N46" s="16"/>
      <c r="O46" s="232"/>
      <c r="P46" s="233"/>
      <c r="Q46" s="233"/>
      <c r="R46" s="233"/>
      <c r="S46" s="233"/>
      <c r="T46" s="16"/>
      <c r="U46" s="181"/>
      <c r="V46" s="182"/>
      <c r="W46" s="52"/>
      <c r="X46" s="179"/>
      <c r="Y46" s="180"/>
      <c r="Z46" s="31"/>
      <c r="AA46" s="2">
        <v>91</v>
      </c>
      <c r="AB46" s="4"/>
      <c r="AC46" s="4"/>
    </row>
    <row r="47" spans="1:29" ht="24" customHeight="1">
      <c r="A47" s="262"/>
      <c r="B47" s="267"/>
      <c r="C47" s="248" t="s">
        <v>86</v>
      </c>
      <c r="D47" s="248"/>
      <c r="E47" s="248"/>
      <c r="F47" s="43">
        <f t="shared" si="6"/>
        <v>0</v>
      </c>
      <c r="G47" s="70">
        <f>F47+'1月'!G47</f>
        <v>0</v>
      </c>
      <c r="L47" s="191"/>
      <c r="M47" s="231"/>
      <c r="N47" s="26"/>
      <c r="O47" s="224" t="s">
        <v>5</v>
      </c>
      <c r="P47" s="225"/>
      <c r="Q47" s="225"/>
      <c r="R47" s="225"/>
      <c r="S47" s="225"/>
      <c r="T47" s="18"/>
      <c r="U47" s="179">
        <f>SUM(U38:U46)</f>
        <v>54</v>
      </c>
      <c r="V47" s="192"/>
      <c r="W47" s="30"/>
      <c r="X47" s="179">
        <f>SUM(X38:X46)</f>
        <v>234</v>
      </c>
      <c r="Y47" s="192"/>
      <c r="Z47" s="19"/>
      <c r="AB47" s="6" t="s">
        <v>91</v>
      </c>
      <c r="AC47" s="6" t="s">
        <v>91</v>
      </c>
    </row>
    <row r="48" spans="1:29" ht="24" customHeight="1" thickBot="1">
      <c r="A48" s="263"/>
      <c r="B48" s="271"/>
      <c r="C48" s="249" t="s">
        <v>90</v>
      </c>
      <c r="D48" s="250"/>
      <c r="E48" s="251"/>
      <c r="F48" s="46">
        <f>SUM(F41:F47)</f>
        <v>0</v>
      </c>
      <c r="G48" s="46">
        <f>SUM(G41:G47)</f>
        <v>0</v>
      </c>
      <c r="L48" s="196" t="s">
        <v>18</v>
      </c>
      <c r="M48" s="197"/>
      <c r="N48" s="197"/>
      <c r="O48" s="197"/>
      <c r="P48" s="197"/>
      <c r="Q48" s="197"/>
      <c r="R48" s="197"/>
      <c r="S48" s="197"/>
      <c r="T48" s="198"/>
      <c r="U48" s="193">
        <f>U6+U19+U28+U37+U47</f>
        <v>76</v>
      </c>
      <c r="V48" s="202"/>
      <c r="W48" s="53"/>
      <c r="X48" s="193">
        <f>X6+X19+X28+X37+X47</f>
        <v>1024</v>
      </c>
      <c r="Y48" s="202"/>
      <c r="Z48" s="11"/>
      <c r="AB48" s="6" t="s">
        <v>92</v>
      </c>
      <c r="AC48" s="6" t="s">
        <v>92</v>
      </c>
    </row>
    <row r="49" spans="12:29" ht="24" customHeight="1">
      <c r="L49" s="10"/>
      <c r="M49" s="8"/>
      <c r="N49" s="8"/>
      <c r="O49" s="10"/>
      <c r="P49" s="10"/>
      <c r="Q49" s="10"/>
      <c r="R49" s="10"/>
      <c r="S49" s="10"/>
      <c r="T49" s="10"/>
      <c r="U49" s="54"/>
      <c r="V49" s="55"/>
      <c r="W49" s="55"/>
      <c r="X49" s="55"/>
      <c r="Y49" s="55"/>
      <c r="Z49" s="5"/>
      <c r="AB49" s="6" t="s">
        <v>93</v>
      </c>
      <c r="AC49" s="6" t="s">
        <v>93</v>
      </c>
    </row>
    <row r="50" spans="12:29" ht="24" customHeight="1">
      <c r="L50" s="235" t="s">
        <v>6</v>
      </c>
      <c r="M50" s="236"/>
      <c r="N50" s="236"/>
      <c r="O50" s="236"/>
      <c r="P50" s="237"/>
      <c r="Q50" s="215" t="s">
        <v>15</v>
      </c>
      <c r="R50" s="197"/>
      <c r="S50" s="197"/>
      <c r="T50" s="197"/>
      <c r="U50" s="198"/>
      <c r="V50" s="215" t="s">
        <v>16</v>
      </c>
      <c r="W50" s="197"/>
      <c r="X50" s="197"/>
      <c r="Y50" s="197"/>
      <c r="Z50" s="198"/>
      <c r="AB50" s="6" t="s">
        <v>94</v>
      </c>
      <c r="AC50" s="6" t="s">
        <v>94</v>
      </c>
    </row>
    <row r="51" spans="12:29" ht="24" customHeight="1">
      <c r="L51" s="238"/>
      <c r="M51" s="239"/>
      <c r="N51" s="239"/>
      <c r="O51" s="239"/>
      <c r="P51" s="240"/>
      <c r="Q51" s="241">
        <f>COUNTA($C$3:$C$33)</f>
        <v>19</v>
      </c>
      <c r="R51" s="197"/>
      <c r="S51" s="197"/>
      <c r="T51" s="197"/>
      <c r="U51" s="198"/>
      <c r="V51" s="241">
        <f>Q51+'1月'!V51:Z51</f>
        <v>214</v>
      </c>
      <c r="W51" s="197"/>
      <c r="X51" s="197"/>
      <c r="Y51" s="197"/>
      <c r="Z51" s="198"/>
      <c r="AB51" s="6"/>
      <c r="AC51" s="6"/>
    </row>
    <row r="52" spans="12:29" ht="25.5" customHeight="1">
      <c r="L52" s="165" t="s">
        <v>115</v>
      </c>
      <c r="M52" s="166"/>
      <c r="N52" s="166"/>
      <c r="O52" s="166"/>
      <c r="P52" s="167"/>
      <c r="Q52" s="158" t="s">
        <v>113</v>
      </c>
      <c r="R52" s="159"/>
      <c r="S52" s="159"/>
      <c r="T52" s="159"/>
      <c r="U52" s="159"/>
      <c r="V52" s="160" t="s">
        <v>114</v>
      </c>
      <c r="W52" s="161"/>
      <c r="X52" s="161"/>
      <c r="Y52" s="161"/>
      <c r="Z52" s="161"/>
      <c r="AB52" s="6" t="s">
        <v>95</v>
      </c>
      <c r="AC52" s="6" t="s">
        <v>95</v>
      </c>
    </row>
    <row r="53" spans="12:29" ht="25.5" customHeight="1">
      <c r="L53" s="168"/>
      <c r="M53" s="169"/>
      <c r="N53" s="169"/>
      <c r="O53" s="169"/>
      <c r="P53" s="170"/>
      <c r="Q53" s="162">
        <f>F40+F48+U48</f>
        <v>76</v>
      </c>
      <c r="R53" s="163"/>
      <c r="S53" s="163"/>
      <c r="T53" s="163"/>
      <c r="U53" s="163"/>
      <c r="V53" s="162">
        <f>X48+G40+G48</f>
        <v>1024</v>
      </c>
      <c r="W53" s="164"/>
      <c r="X53" s="164"/>
      <c r="Y53" s="164"/>
      <c r="Z53" s="164"/>
      <c r="AB53" s="6" t="s">
        <v>96</v>
      </c>
      <c r="AC53" s="6" t="s">
        <v>96</v>
      </c>
    </row>
    <row r="54" spans="28:29" ht="13.5">
      <c r="AB54" s="6" t="s">
        <v>97</v>
      </c>
      <c r="AC54" s="6" t="s">
        <v>97</v>
      </c>
    </row>
    <row r="55" spans="28:29" ht="13.5">
      <c r="AB55" s="6" t="s">
        <v>98</v>
      </c>
      <c r="AC55" s="6" t="s">
        <v>98</v>
      </c>
    </row>
    <row r="56" spans="28:29" ht="13.5">
      <c r="AB56" s="6" t="s">
        <v>99</v>
      </c>
      <c r="AC56" s="6" t="s">
        <v>99</v>
      </c>
    </row>
    <row r="57" spans="28:29" ht="13.5">
      <c r="AB57" s="6" t="s">
        <v>100</v>
      </c>
      <c r="AC57" s="6" t="s">
        <v>100</v>
      </c>
    </row>
    <row r="58" spans="28:29" ht="13.5">
      <c r="AB58" s="6" t="s">
        <v>101</v>
      </c>
      <c r="AC58" s="6" t="s">
        <v>101</v>
      </c>
    </row>
  </sheetData>
  <sheetProtection/>
  <mergeCells count="176">
    <mergeCell ref="X33:Y33"/>
    <mergeCell ref="X41:Y41"/>
    <mergeCell ref="X37:Y37"/>
    <mergeCell ref="X38:Y38"/>
    <mergeCell ref="X39:Y39"/>
    <mergeCell ref="X40:Y40"/>
    <mergeCell ref="X36:Y36"/>
    <mergeCell ref="X34:Y34"/>
    <mergeCell ref="X35:Y35"/>
    <mergeCell ref="O32:S32"/>
    <mergeCell ref="X28:Y28"/>
    <mergeCell ref="X29:Y29"/>
    <mergeCell ref="X31:Y31"/>
    <mergeCell ref="X32:Y32"/>
    <mergeCell ref="X30:Y30"/>
    <mergeCell ref="O28:S28"/>
    <mergeCell ref="O29:S29"/>
    <mergeCell ref="O30:S30"/>
    <mergeCell ref="U30:V30"/>
    <mergeCell ref="O27:S27"/>
    <mergeCell ref="M29:M37"/>
    <mergeCell ref="M38:M47"/>
    <mergeCell ref="O41:S41"/>
    <mergeCell ref="O42:S42"/>
    <mergeCell ref="O38:S38"/>
    <mergeCell ref="O39:S39"/>
    <mergeCell ref="O31:S31"/>
    <mergeCell ref="O40:S40"/>
    <mergeCell ref="O37:S37"/>
    <mergeCell ref="A2:B2"/>
    <mergeCell ref="O12:S12"/>
    <mergeCell ref="L4:L28"/>
    <mergeCell ref="M7:M19"/>
    <mergeCell ref="M20:M28"/>
    <mergeCell ref="O13:S13"/>
    <mergeCell ref="O14:S14"/>
    <mergeCell ref="O15:S15"/>
    <mergeCell ref="M4:M6"/>
    <mergeCell ref="O6:S6"/>
    <mergeCell ref="O33:S33"/>
    <mergeCell ref="O34:S34"/>
    <mergeCell ref="O36:S36"/>
    <mergeCell ref="O35:S35"/>
    <mergeCell ref="O1:Y1"/>
    <mergeCell ref="A1:J1"/>
    <mergeCell ref="U3:W3"/>
    <mergeCell ref="L3:T3"/>
    <mergeCell ref="L2:Z2"/>
    <mergeCell ref="X3:Z3"/>
    <mergeCell ref="X4:Y4"/>
    <mergeCell ref="O4:S4"/>
    <mergeCell ref="O9:S9"/>
    <mergeCell ref="U9:V9"/>
    <mergeCell ref="X6:Y6"/>
    <mergeCell ref="U4:V4"/>
    <mergeCell ref="U6:V6"/>
    <mergeCell ref="U7:V7"/>
    <mergeCell ref="U8:V8"/>
    <mergeCell ref="U5:W5"/>
    <mergeCell ref="X27:Y27"/>
    <mergeCell ref="O5:S5"/>
    <mergeCell ref="X7:Y7"/>
    <mergeCell ref="X8:Y8"/>
    <mergeCell ref="O7:S7"/>
    <mergeCell ref="O8:S8"/>
    <mergeCell ref="X11:Y11"/>
    <mergeCell ref="O10:S10"/>
    <mergeCell ref="O11:S11"/>
    <mergeCell ref="X25:Y25"/>
    <mergeCell ref="X9:Y9"/>
    <mergeCell ref="X12:Y12"/>
    <mergeCell ref="X5:Y5"/>
    <mergeCell ref="X15:Y15"/>
    <mergeCell ref="X10:Y10"/>
    <mergeCell ref="X24:Y24"/>
    <mergeCell ref="X13:Y13"/>
    <mergeCell ref="X14:Y14"/>
    <mergeCell ref="X16:Y16"/>
    <mergeCell ref="U15:V15"/>
    <mergeCell ref="O26:S26"/>
    <mergeCell ref="O25:S25"/>
    <mergeCell ref="O20:S20"/>
    <mergeCell ref="O21:S21"/>
    <mergeCell ref="O16:S16"/>
    <mergeCell ref="U24:V24"/>
    <mergeCell ref="O24:S24"/>
    <mergeCell ref="O17:S17"/>
    <mergeCell ref="X17:Y17"/>
    <mergeCell ref="X18:Y18"/>
    <mergeCell ref="X19:Y19"/>
    <mergeCell ref="X22:Y22"/>
    <mergeCell ref="U25:V25"/>
    <mergeCell ref="U26:V26"/>
    <mergeCell ref="X26:Y26"/>
    <mergeCell ref="X23:Y23"/>
    <mergeCell ref="X21:Y21"/>
    <mergeCell ref="X20:Y20"/>
    <mergeCell ref="O18:S18"/>
    <mergeCell ref="O19:S19"/>
    <mergeCell ref="O22:S22"/>
    <mergeCell ref="O23:S23"/>
    <mergeCell ref="U23:V23"/>
    <mergeCell ref="U21:V21"/>
    <mergeCell ref="U20:V20"/>
    <mergeCell ref="U10:V10"/>
    <mergeCell ref="U11:V11"/>
    <mergeCell ref="U12:V12"/>
    <mergeCell ref="U22:V22"/>
    <mergeCell ref="U13:V13"/>
    <mergeCell ref="U18:V18"/>
    <mergeCell ref="U19:V19"/>
    <mergeCell ref="U16:V16"/>
    <mergeCell ref="U17:V17"/>
    <mergeCell ref="U14:V14"/>
    <mergeCell ref="U35:V35"/>
    <mergeCell ref="U36:V36"/>
    <mergeCell ref="U28:V28"/>
    <mergeCell ref="U31:V31"/>
    <mergeCell ref="U29:V29"/>
    <mergeCell ref="U27:V27"/>
    <mergeCell ref="V50:Z50"/>
    <mergeCell ref="X44:Y44"/>
    <mergeCell ref="U32:V32"/>
    <mergeCell ref="X42:Y42"/>
    <mergeCell ref="O43:S43"/>
    <mergeCell ref="U41:V41"/>
    <mergeCell ref="U40:V40"/>
    <mergeCell ref="U38:V38"/>
    <mergeCell ref="U37:V37"/>
    <mergeCell ref="U39:V39"/>
    <mergeCell ref="X45:Y45"/>
    <mergeCell ref="U42:V42"/>
    <mergeCell ref="U43:V43"/>
    <mergeCell ref="X43:Y43"/>
    <mergeCell ref="O44:S44"/>
    <mergeCell ref="U44:V44"/>
    <mergeCell ref="C39:E39"/>
    <mergeCell ref="C40:E40"/>
    <mergeCell ref="B41:B48"/>
    <mergeCell ref="C41:E41"/>
    <mergeCell ref="O45:S45"/>
    <mergeCell ref="U45:V45"/>
    <mergeCell ref="L48:T48"/>
    <mergeCell ref="L29:L47"/>
    <mergeCell ref="U33:V33"/>
    <mergeCell ref="U34:V34"/>
    <mergeCell ref="C42:E42"/>
    <mergeCell ref="C43:E43"/>
    <mergeCell ref="C44:E44"/>
    <mergeCell ref="C45:E45"/>
    <mergeCell ref="A35:A48"/>
    <mergeCell ref="C35:E35"/>
    <mergeCell ref="B36:B40"/>
    <mergeCell ref="C36:E36"/>
    <mergeCell ref="C37:E37"/>
    <mergeCell ref="C38:E38"/>
    <mergeCell ref="C46:E46"/>
    <mergeCell ref="C47:E47"/>
    <mergeCell ref="C48:E48"/>
    <mergeCell ref="U48:V48"/>
    <mergeCell ref="V51:Z51"/>
    <mergeCell ref="U46:V46"/>
    <mergeCell ref="X46:Y46"/>
    <mergeCell ref="O46:S46"/>
    <mergeCell ref="O47:S47"/>
    <mergeCell ref="L50:P51"/>
    <mergeCell ref="U47:V47"/>
    <mergeCell ref="X47:Y47"/>
    <mergeCell ref="L52:P53"/>
    <mergeCell ref="Q52:U52"/>
    <mergeCell ref="V52:Z52"/>
    <mergeCell ref="Q53:U53"/>
    <mergeCell ref="V53:Z53"/>
    <mergeCell ref="Q51:U51"/>
    <mergeCell ref="X48:Y48"/>
    <mergeCell ref="Q50:U50"/>
  </mergeCells>
  <dataValidations count="1">
    <dataValidation type="list" allowBlank="1" showInputMessage="1" showErrorMessage="1" sqref="C3:J33">
      <formula1>$AC$4:$AC$58</formula1>
    </dataValidation>
  </dataValidations>
  <printOptions/>
  <pageMargins left="0.6299212598425197" right="0.35433070866141736" top="0.9055118110236221" bottom="0.3937007874015748" header="0.5118110236220472" footer="0.5118110236220472"/>
  <pageSetup horizontalDpi="360" verticalDpi="36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58"/>
  <sheetViews>
    <sheetView zoomScale="60" zoomScaleNormal="60" zoomScalePageLayoutView="0" workbookViewId="0" topLeftCell="A1">
      <pane xSplit="2" ySplit="2" topLeftCell="C3" activePane="bottomRight" state="frozen"/>
      <selection pane="topLeft" activeCell="H38" sqref="H38"/>
      <selection pane="topRight" activeCell="H38" sqref="H38"/>
      <selection pane="bottomLeft" activeCell="H38" sqref="H38"/>
      <selection pane="bottomRight" activeCell="AD21" sqref="AD21"/>
    </sheetView>
  </sheetViews>
  <sheetFormatPr defaultColWidth="9.00390625" defaultRowHeight="13.5"/>
  <cols>
    <col min="1" max="2" width="3.625" style="2" customWidth="1"/>
    <col min="3" max="10" width="9.00390625" style="2" customWidth="1"/>
    <col min="11" max="11" width="1.625" style="2" customWidth="1"/>
    <col min="12" max="13" width="2.75390625" style="2" customWidth="1"/>
    <col min="14" max="14" width="1.625" style="2" customWidth="1"/>
    <col min="15" max="16" width="6.625" style="2" customWidth="1"/>
    <col min="17" max="17" width="1.4921875" style="2" customWidth="1"/>
    <col min="18" max="20" width="1.625" style="2" customWidth="1"/>
    <col min="21" max="21" width="5.00390625" style="56" customWidth="1"/>
    <col min="22" max="24" width="1.625" style="56" customWidth="1"/>
    <col min="25" max="25" width="5.00390625" style="56" customWidth="1"/>
    <col min="26" max="26" width="1.625" style="2" customWidth="1"/>
    <col min="27" max="27" width="9.00390625" style="2" customWidth="1"/>
    <col min="28" max="28" width="11.375" style="2" customWidth="1"/>
    <col min="29" max="16384" width="9.00390625" style="2" customWidth="1"/>
  </cols>
  <sheetData>
    <row r="1" spans="1:33" ht="29.25" customHeight="1">
      <c r="A1" s="208" t="s">
        <v>44</v>
      </c>
      <c r="B1" s="208"/>
      <c r="C1" s="208"/>
      <c r="D1" s="208"/>
      <c r="E1" s="208"/>
      <c r="F1" s="208"/>
      <c r="G1" s="208"/>
      <c r="H1" s="208"/>
      <c r="I1" s="208"/>
      <c r="J1" s="208"/>
      <c r="K1" s="1"/>
      <c r="L1" s="1"/>
      <c r="M1" s="1"/>
      <c r="N1" s="1"/>
      <c r="O1" s="207" t="s">
        <v>126</v>
      </c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9"/>
      <c r="AE1" s="1"/>
      <c r="AF1" s="1"/>
      <c r="AG1" s="1"/>
    </row>
    <row r="2" spans="1:28" ht="42.75" customHeight="1">
      <c r="A2" s="205" t="s">
        <v>17</v>
      </c>
      <c r="B2" s="206"/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L2" s="215" t="s">
        <v>7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7"/>
      <c r="AB2" s="6"/>
    </row>
    <row r="3" spans="1:29" ht="24" customHeight="1">
      <c r="A3" s="13">
        <v>40238</v>
      </c>
      <c r="B3" s="12" t="str">
        <f aca="true" t="shared" si="0" ref="B3:B19">TEXT(WEEKDAY(A3),"aaa")</f>
        <v>月</v>
      </c>
      <c r="C3" s="61" t="s">
        <v>116</v>
      </c>
      <c r="D3" s="61" t="s">
        <v>116</v>
      </c>
      <c r="E3" s="76" t="s">
        <v>112</v>
      </c>
      <c r="F3" s="76" t="s">
        <v>112</v>
      </c>
      <c r="G3" s="78" t="s">
        <v>128</v>
      </c>
      <c r="H3" s="78" t="s">
        <v>128</v>
      </c>
      <c r="I3" s="78" t="s">
        <v>128</v>
      </c>
      <c r="J3" s="78" t="s">
        <v>128</v>
      </c>
      <c r="K3" s="16"/>
      <c r="L3" s="212" t="s">
        <v>8</v>
      </c>
      <c r="M3" s="213"/>
      <c r="N3" s="213"/>
      <c r="O3" s="213"/>
      <c r="P3" s="213"/>
      <c r="Q3" s="213"/>
      <c r="R3" s="213"/>
      <c r="S3" s="213"/>
      <c r="T3" s="214"/>
      <c r="U3" s="209" t="s">
        <v>9</v>
      </c>
      <c r="V3" s="210"/>
      <c r="W3" s="211"/>
      <c r="X3" s="218" t="s">
        <v>3</v>
      </c>
      <c r="Y3" s="219"/>
      <c r="Z3" s="220"/>
      <c r="AB3" s="6"/>
      <c r="AC3" s="4"/>
    </row>
    <row r="4" spans="1:29" ht="24" customHeight="1">
      <c r="A4" s="13">
        <v>40239</v>
      </c>
      <c r="B4" s="12" t="str">
        <f t="shared" si="0"/>
        <v>火</v>
      </c>
      <c r="C4" s="74" t="s">
        <v>27</v>
      </c>
      <c r="D4" s="74" t="s">
        <v>27</v>
      </c>
      <c r="E4" s="74" t="s">
        <v>27</v>
      </c>
      <c r="F4" s="74" t="s">
        <v>27</v>
      </c>
      <c r="G4" s="78" t="s">
        <v>128</v>
      </c>
      <c r="H4" s="78" t="s">
        <v>128</v>
      </c>
      <c r="I4" s="78" t="s">
        <v>128</v>
      </c>
      <c r="J4" s="78" t="s">
        <v>128</v>
      </c>
      <c r="K4" s="16"/>
      <c r="L4" s="189" t="s">
        <v>24</v>
      </c>
      <c r="M4" s="244" t="s">
        <v>10</v>
      </c>
      <c r="N4" s="17"/>
      <c r="O4" s="199" t="s">
        <v>19</v>
      </c>
      <c r="P4" s="199"/>
      <c r="Q4" s="199"/>
      <c r="R4" s="199"/>
      <c r="S4" s="199"/>
      <c r="T4" s="18"/>
      <c r="U4" s="179">
        <f>COUNTIF($C$3:$J$39,AB4)</f>
        <v>1</v>
      </c>
      <c r="V4" s="192"/>
      <c r="W4" s="30"/>
      <c r="X4" s="179">
        <f>U4+'2月'!X4:Y4</f>
        <v>2</v>
      </c>
      <c r="Y4" s="180"/>
      <c r="Z4" s="19"/>
      <c r="AA4" s="2">
        <v>22</v>
      </c>
      <c r="AB4" s="5" t="s">
        <v>12</v>
      </c>
      <c r="AC4" s="5" t="s">
        <v>12</v>
      </c>
    </row>
    <row r="5" spans="1:30" ht="24" customHeight="1">
      <c r="A5" s="13">
        <v>40240</v>
      </c>
      <c r="B5" s="12" t="str">
        <f t="shared" si="0"/>
        <v>水</v>
      </c>
      <c r="C5" s="15" t="s">
        <v>135</v>
      </c>
      <c r="D5" s="15" t="s">
        <v>135</v>
      </c>
      <c r="E5" s="74" t="s">
        <v>106</v>
      </c>
      <c r="F5" s="74" t="s">
        <v>106</v>
      </c>
      <c r="G5" s="78" t="s">
        <v>128</v>
      </c>
      <c r="H5" s="78" t="s">
        <v>128</v>
      </c>
      <c r="I5" s="78" t="s">
        <v>128</v>
      </c>
      <c r="J5" s="78" t="s">
        <v>128</v>
      </c>
      <c r="K5" s="16"/>
      <c r="L5" s="190"/>
      <c r="M5" s="245"/>
      <c r="N5" s="17"/>
      <c r="O5" s="199"/>
      <c r="P5" s="199"/>
      <c r="Q5" s="199"/>
      <c r="R5" s="199"/>
      <c r="S5" s="199"/>
      <c r="T5" s="18"/>
      <c r="U5" s="203"/>
      <c r="V5" s="204"/>
      <c r="W5" s="221"/>
      <c r="X5" s="203"/>
      <c r="Y5" s="204"/>
      <c r="Z5" s="20"/>
      <c r="AB5" s="4"/>
      <c r="AC5" s="4" t="s">
        <v>130</v>
      </c>
      <c r="AD5" s="4"/>
    </row>
    <row r="6" spans="1:29" ht="24" customHeight="1">
      <c r="A6" s="13">
        <v>40241</v>
      </c>
      <c r="B6" s="12" t="str">
        <f t="shared" si="0"/>
        <v>木</v>
      </c>
      <c r="C6" s="15" t="s">
        <v>135</v>
      </c>
      <c r="D6" s="15" t="s">
        <v>135</v>
      </c>
      <c r="E6" s="74" t="s">
        <v>73</v>
      </c>
      <c r="F6" s="74" t="s">
        <v>73</v>
      </c>
      <c r="G6" s="78" t="s">
        <v>128</v>
      </c>
      <c r="H6" s="78" t="s">
        <v>128</v>
      </c>
      <c r="I6" s="78" t="s">
        <v>128</v>
      </c>
      <c r="J6" s="78" t="s">
        <v>128</v>
      </c>
      <c r="K6" s="16"/>
      <c r="L6" s="190"/>
      <c r="M6" s="246"/>
      <c r="N6" s="21"/>
      <c r="O6" s="199" t="s">
        <v>5</v>
      </c>
      <c r="P6" s="199"/>
      <c r="Q6" s="199"/>
      <c r="R6" s="199"/>
      <c r="S6" s="199"/>
      <c r="T6" s="18"/>
      <c r="U6" s="179">
        <f>SUM(U4:W5)</f>
        <v>1</v>
      </c>
      <c r="V6" s="192"/>
      <c r="W6" s="30"/>
      <c r="X6" s="179">
        <f>SUM(X4:Y5)</f>
        <v>2</v>
      </c>
      <c r="Y6" s="180"/>
      <c r="Z6" s="19"/>
      <c r="AB6" s="4"/>
      <c r="AC6" s="4"/>
    </row>
    <row r="7" spans="1:29" ht="24" customHeight="1">
      <c r="A7" s="13">
        <v>40242</v>
      </c>
      <c r="B7" s="12" t="str">
        <f t="shared" si="0"/>
        <v>金</v>
      </c>
      <c r="C7" s="80" t="s">
        <v>105</v>
      </c>
      <c r="D7" s="80" t="s">
        <v>105</v>
      </c>
      <c r="E7" s="80" t="s">
        <v>106</v>
      </c>
      <c r="F7" s="80" t="s">
        <v>106</v>
      </c>
      <c r="G7" s="78" t="s">
        <v>128</v>
      </c>
      <c r="H7" s="78" t="s">
        <v>128</v>
      </c>
      <c r="I7" s="78" t="s">
        <v>128</v>
      </c>
      <c r="J7" s="78" t="s">
        <v>128</v>
      </c>
      <c r="K7" s="16"/>
      <c r="L7" s="190"/>
      <c r="M7" s="247" t="s">
        <v>22</v>
      </c>
      <c r="N7" s="22"/>
      <c r="O7" s="199" t="s">
        <v>61</v>
      </c>
      <c r="P7" s="199"/>
      <c r="Q7" s="199"/>
      <c r="R7" s="199"/>
      <c r="S7" s="199"/>
      <c r="T7" s="18"/>
      <c r="U7" s="179">
        <f>COUNTIF($C$3:$J$39,AB7)</f>
        <v>0</v>
      </c>
      <c r="V7" s="192"/>
      <c r="W7" s="30"/>
      <c r="X7" s="179">
        <f>U7+'2月'!X7:Y7</f>
        <v>29</v>
      </c>
      <c r="Y7" s="180"/>
      <c r="Z7" s="19"/>
      <c r="AA7" s="2">
        <v>28</v>
      </c>
      <c r="AB7" s="4" t="s">
        <v>61</v>
      </c>
      <c r="AC7" s="4" t="s">
        <v>61</v>
      </c>
    </row>
    <row r="8" spans="1:29" ht="24" customHeight="1">
      <c r="A8" s="13">
        <v>40243</v>
      </c>
      <c r="B8" s="12" t="str">
        <f t="shared" si="0"/>
        <v>土</v>
      </c>
      <c r="C8" s="39"/>
      <c r="D8" s="39"/>
      <c r="E8" s="39"/>
      <c r="F8" s="39"/>
      <c r="G8" s="39"/>
      <c r="H8" s="39"/>
      <c r="I8" s="39"/>
      <c r="J8" s="39"/>
      <c r="K8" s="16"/>
      <c r="L8" s="190"/>
      <c r="M8" s="242"/>
      <c r="N8" s="23"/>
      <c r="O8" s="199" t="s">
        <v>0</v>
      </c>
      <c r="P8" s="199"/>
      <c r="Q8" s="199"/>
      <c r="R8" s="199"/>
      <c r="S8" s="199"/>
      <c r="T8" s="18"/>
      <c r="U8" s="179">
        <f aca="true" t="shared" si="1" ref="U8:U15">COUNTIF($C$3:$J$39,AB8)</f>
        <v>0</v>
      </c>
      <c r="V8" s="192"/>
      <c r="W8" s="30"/>
      <c r="X8" s="179">
        <f>U8+'2月'!X8:Y8</f>
        <v>26</v>
      </c>
      <c r="Y8" s="180"/>
      <c r="Z8" s="19"/>
      <c r="AA8" s="2">
        <v>40</v>
      </c>
      <c r="AB8" s="4" t="s">
        <v>0</v>
      </c>
      <c r="AC8" s="4" t="s">
        <v>0</v>
      </c>
    </row>
    <row r="9" spans="1:29" ht="24" customHeight="1">
      <c r="A9" s="13">
        <v>40244</v>
      </c>
      <c r="B9" s="12" t="str">
        <f t="shared" si="0"/>
        <v>日</v>
      </c>
      <c r="C9" s="39"/>
      <c r="D9" s="39"/>
      <c r="E9" s="39"/>
      <c r="F9" s="39"/>
      <c r="G9" s="39"/>
      <c r="H9" s="39"/>
      <c r="I9" s="39"/>
      <c r="J9" s="39"/>
      <c r="K9" s="16"/>
      <c r="L9" s="190"/>
      <c r="M9" s="242"/>
      <c r="N9" s="23"/>
      <c r="O9" s="199" t="s">
        <v>20</v>
      </c>
      <c r="P9" s="199"/>
      <c r="Q9" s="199"/>
      <c r="R9" s="199"/>
      <c r="S9" s="199"/>
      <c r="T9" s="18"/>
      <c r="U9" s="179">
        <f t="shared" si="1"/>
        <v>0</v>
      </c>
      <c r="V9" s="192"/>
      <c r="W9" s="30"/>
      <c r="X9" s="179">
        <f>U9+'2月'!X9:Y9</f>
        <v>27</v>
      </c>
      <c r="Y9" s="180"/>
      <c r="Z9" s="19"/>
      <c r="AA9" s="2">
        <v>42</v>
      </c>
      <c r="AB9" s="4" t="s">
        <v>20</v>
      </c>
      <c r="AC9" s="4" t="s">
        <v>20</v>
      </c>
    </row>
    <row r="10" spans="1:29" ht="24" customHeight="1">
      <c r="A10" s="13">
        <v>40245</v>
      </c>
      <c r="B10" s="12" t="str">
        <f t="shared" si="0"/>
        <v>月</v>
      </c>
      <c r="C10" s="61" t="s">
        <v>116</v>
      </c>
      <c r="D10" s="61" t="s">
        <v>116</v>
      </c>
      <c r="E10" s="76" t="s">
        <v>112</v>
      </c>
      <c r="F10" s="76" t="s">
        <v>112</v>
      </c>
      <c r="G10" s="78" t="s">
        <v>128</v>
      </c>
      <c r="H10" s="78" t="s">
        <v>128</v>
      </c>
      <c r="I10" s="78" t="s">
        <v>128</v>
      </c>
      <c r="J10" s="78" t="s">
        <v>128</v>
      </c>
      <c r="K10" s="16"/>
      <c r="L10" s="190"/>
      <c r="M10" s="242"/>
      <c r="N10" s="23"/>
      <c r="O10" s="199" t="s">
        <v>62</v>
      </c>
      <c r="P10" s="199"/>
      <c r="Q10" s="199"/>
      <c r="R10" s="199"/>
      <c r="S10" s="199"/>
      <c r="T10" s="18"/>
      <c r="U10" s="179">
        <f t="shared" si="1"/>
        <v>0</v>
      </c>
      <c r="V10" s="192"/>
      <c r="W10" s="30"/>
      <c r="X10" s="179">
        <f>U10+'2月'!X10:Y10</f>
        <v>31</v>
      </c>
      <c r="Y10" s="180"/>
      <c r="Z10" s="19"/>
      <c r="AA10" s="2">
        <v>22</v>
      </c>
      <c r="AB10" s="4" t="s">
        <v>62</v>
      </c>
      <c r="AC10" s="4" t="s">
        <v>62</v>
      </c>
    </row>
    <row r="11" spans="1:29" ht="24" customHeight="1">
      <c r="A11" s="13">
        <v>40246</v>
      </c>
      <c r="B11" s="12" t="str">
        <f t="shared" si="0"/>
        <v>火</v>
      </c>
      <c r="C11" s="74" t="s">
        <v>27</v>
      </c>
      <c r="D11" s="74" t="s">
        <v>27</v>
      </c>
      <c r="E11" s="74" t="s">
        <v>27</v>
      </c>
      <c r="F11" s="74" t="s">
        <v>27</v>
      </c>
      <c r="G11" s="78" t="s">
        <v>128</v>
      </c>
      <c r="H11" s="78" t="s">
        <v>128</v>
      </c>
      <c r="I11" s="78" t="s">
        <v>128</v>
      </c>
      <c r="J11" s="78" t="s">
        <v>128</v>
      </c>
      <c r="K11" s="16"/>
      <c r="L11" s="190"/>
      <c r="M11" s="242"/>
      <c r="N11" s="23"/>
      <c r="O11" s="199" t="s">
        <v>63</v>
      </c>
      <c r="P11" s="199"/>
      <c r="Q11" s="199"/>
      <c r="R11" s="199"/>
      <c r="S11" s="199"/>
      <c r="T11" s="18"/>
      <c r="U11" s="179">
        <f t="shared" si="1"/>
        <v>0</v>
      </c>
      <c r="V11" s="192"/>
      <c r="W11" s="30"/>
      <c r="X11" s="179">
        <f>U11+'2月'!X11:Y11</f>
        <v>30</v>
      </c>
      <c r="Y11" s="180"/>
      <c r="Z11" s="19"/>
      <c r="AA11" s="2">
        <v>24</v>
      </c>
      <c r="AB11" s="4" t="s">
        <v>102</v>
      </c>
      <c r="AC11" s="4" t="s">
        <v>102</v>
      </c>
    </row>
    <row r="12" spans="1:29" ht="24" customHeight="1">
      <c r="A12" s="13">
        <v>40247</v>
      </c>
      <c r="B12" s="12" t="str">
        <f t="shared" si="0"/>
        <v>水</v>
      </c>
      <c r="C12" s="15" t="s">
        <v>135</v>
      </c>
      <c r="D12" s="15" t="s">
        <v>135</v>
      </c>
      <c r="E12" s="74" t="s">
        <v>106</v>
      </c>
      <c r="F12" s="74" t="s">
        <v>106</v>
      </c>
      <c r="G12" s="78" t="s">
        <v>128</v>
      </c>
      <c r="H12" s="78" t="s">
        <v>128</v>
      </c>
      <c r="I12" s="78" t="s">
        <v>128</v>
      </c>
      <c r="J12" s="78" t="s">
        <v>128</v>
      </c>
      <c r="K12" s="16"/>
      <c r="L12" s="190"/>
      <c r="M12" s="242"/>
      <c r="N12" s="23"/>
      <c r="O12" s="199" t="s">
        <v>11</v>
      </c>
      <c r="P12" s="199"/>
      <c r="Q12" s="199"/>
      <c r="R12" s="199"/>
      <c r="S12" s="199"/>
      <c r="T12" s="18"/>
      <c r="U12" s="179">
        <f t="shared" si="1"/>
        <v>0</v>
      </c>
      <c r="V12" s="192"/>
      <c r="W12" s="30"/>
      <c r="X12" s="179">
        <f>U12+'2月'!X12:Y12</f>
        <v>30</v>
      </c>
      <c r="Y12" s="180"/>
      <c r="Z12" s="19"/>
      <c r="AA12" s="2">
        <v>18</v>
      </c>
      <c r="AB12" s="4" t="s">
        <v>32</v>
      </c>
      <c r="AC12" s="4" t="s">
        <v>32</v>
      </c>
    </row>
    <row r="13" spans="1:29" ht="24" customHeight="1">
      <c r="A13" s="13">
        <v>40248</v>
      </c>
      <c r="B13" s="12" t="str">
        <f t="shared" si="0"/>
        <v>木</v>
      </c>
      <c r="C13" s="15" t="s">
        <v>109</v>
      </c>
      <c r="D13" s="15" t="s">
        <v>109</v>
      </c>
      <c r="E13" s="74" t="s">
        <v>31</v>
      </c>
      <c r="F13" s="74" t="s">
        <v>31</v>
      </c>
      <c r="G13" s="78" t="s">
        <v>128</v>
      </c>
      <c r="H13" s="78" t="s">
        <v>128</v>
      </c>
      <c r="I13" s="78" t="s">
        <v>128</v>
      </c>
      <c r="J13" s="78" t="s">
        <v>128</v>
      </c>
      <c r="K13" s="16"/>
      <c r="L13" s="190"/>
      <c r="M13" s="242"/>
      <c r="N13" s="23"/>
      <c r="O13" s="199" t="s">
        <v>64</v>
      </c>
      <c r="P13" s="199"/>
      <c r="Q13" s="199"/>
      <c r="R13" s="199"/>
      <c r="S13" s="199"/>
      <c r="T13" s="18"/>
      <c r="U13" s="179">
        <f t="shared" si="1"/>
        <v>0</v>
      </c>
      <c r="V13" s="192"/>
      <c r="W13" s="30"/>
      <c r="X13" s="179">
        <f>U13+'2月'!X13:Y13</f>
        <v>40</v>
      </c>
      <c r="Y13" s="180"/>
      <c r="Z13" s="19"/>
      <c r="AB13" s="4" t="s">
        <v>103</v>
      </c>
      <c r="AC13" s="4" t="s">
        <v>103</v>
      </c>
    </row>
    <row r="14" spans="1:29" ht="24" customHeight="1">
      <c r="A14" s="13">
        <v>40249</v>
      </c>
      <c r="B14" s="12" t="str">
        <f t="shared" si="0"/>
        <v>金</v>
      </c>
      <c r="C14" s="80" t="s">
        <v>105</v>
      </c>
      <c r="D14" s="80" t="s">
        <v>105</v>
      </c>
      <c r="E14" s="80" t="s">
        <v>106</v>
      </c>
      <c r="F14" s="80" t="s">
        <v>106</v>
      </c>
      <c r="G14" s="78" t="s">
        <v>128</v>
      </c>
      <c r="H14" s="78" t="s">
        <v>128</v>
      </c>
      <c r="I14" s="78" t="s">
        <v>128</v>
      </c>
      <c r="J14" s="78" t="s">
        <v>128</v>
      </c>
      <c r="K14" s="16"/>
      <c r="L14" s="190"/>
      <c r="M14" s="242"/>
      <c r="N14" s="23"/>
      <c r="O14" s="199" t="s">
        <v>21</v>
      </c>
      <c r="P14" s="199"/>
      <c r="Q14" s="199"/>
      <c r="R14" s="199"/>
      <c r="S14" s="199"/>
      <c r="T14" s="18"/>
      <c r="U14" s="179">
        <f t="shared" si="1"/>
        <v>0</v>
      </c>
      <c r="V14" s="192"/>
      <c r="W14" s="30"/>
      <c r="X14" s="179">
        <f>U14+'2月'!X14:Y14</f>
        <v>26</v>
      </c>
      <c r="Y14" s="180"/>
      <c r="Z14" s="19"/>
      <c r="AB14" s="4" t="s">
        <v>28</v>
      </c>
      <c r="AC14" s="4" t="s">
        <v>28</v>
      </c>
    </row>
    <row r="15" spans="1:29" ht="24" customHeight="1">
      <c r="A15" s="13">
        <v>40250</v>
      </c>
      <c r="B15" s="12" t="str">
        <f t="shared" si="0"/>
        <v>土</v>
      </c>
      <c r="C15" s="39"/>
      <c r="D15" s="39"/>
      <c r="E15" s="39"/>
      <c r="F15" s="39"/>
      <c r="G15" s="39"/>
      <c r="H15" s="39"/>
      <c r="I15" s="39"/>
      <c r="J15" s="39"/>
      <c r="K15" s="16"/>
      <c r="L15" s="190"/>
      <c r="M15" s="242"/>
      <c r="N15" s="23"/>
      <c r="O15" s="199" t="s">
        <v>2</v>
      </c>
      <c r="P15" s="199"/>
      <c r="Q15" s="199"/>
      <c r="R15" s="199"/>
      <c r="S15" s="199"/>
      <c r="T15" s="18"/>
      <c r="U15" s="179">
        <f t="shared" si="1"/>
        <v>0</v>
      </c>
      <c r="V15" s="192"/>
      <c r="W15" s="30"/>
      <c r="X15" s="179">
        <f>U15+'2月'!X15:Y15</f>
        <v>23</v>
      </c>
      <c r="Y15" s="180"/>
      <c r="Z15" s="19"/>
      <c r="AB15" s="4" t="s">
        <v>2</v>
      </c>
      <c r="AC15" s="4" t="s">
        <v>2</v>
      </c>
    </row>
    <row r="16" spans="1:29" ht="24" customHeight="1">
      <c r="A16" s="13">
        <v>40251</v>
      </c>
      <c r="B16" s="12" t="str">
        <f t="shared" si="0"/>
        <v>日</v>
      </c>
      <c r="C16" s="39"/>
      <c r="D16" s="39"/>
      <c r="E16" s="39"/>
      <c r="F16" s="39"/>
      <c r="G16" s="39"/>
      <c r="H16" s="39"/>
      <c r="I16" s="39"/>
      <c r="J16" s="39"/>
      <c r="K16" s="16"/>
      <c r="L16" s="190"/>
      <c r="M16" s="242"/>
      <c r="N16" s="23"/>
      <c r="O16" s="199"/>
      <c r="P16" s="199"/>
      <c r="Q16" s="199"/>
      <c r="R16" s="199"/>
      <c r="S16" s="199"/>
      <c r="T16" s="18"/>
      <c r="U16" s="179"/>
      <c r="V16" s="192"/>
      <c r="W16" s="30"/>
      <c r="X16" s="179"/>
      <c r="Y16" s="180"/>
      <c r="Z16" s="19"/>
      <c r="AB16" s="4"/>
      <c r="AC16" s="4"/>
    </row>
    <row r="17" spans="1:30" ht="24" customHeight="1">
      <c r="A17" s="13">
        <v>40252</v>
      </c>
      <c r="B17" s="12" t="str">
        <f t="shared" si="0"/>
        <v>月</v>
      </c>
      <c r="C17" s="61" t="s">
        <v>116</v>
      </c>
      <c r="D17" s="61" t="s">
        <v>116</v>
      </c>
      <c r="E17" s="61" t="s">
        <v>47</v>
      </c>
      <c r="F17" s="61" t="s">
        <v>47</v>
      </c>
      <c r="G17" s="76" t="s">
        <v>112</v>
      </c>
      <c r="H17" s="76" t="s">
        <v>112</v>
      </c>
      <c r="I17" s="74" t="s">
        <v>30</v>
      </c>
      <c r="J17" s="74" t="s">
        <v>30</v>
      </c>
      <c r="K17" s="16"/>
      <c r="L17" s="190"/>
      <c r="M17" s="242"/>
      <c r="N17" s="22"/>
      <c r="O17" s="224"/>
      <c r="P17" s="225"/>
      <c r="Q17" s="225"/>
      <c r="R17" s="225"/>
      <c r="S17" s="225"/>
      <c r="T17" s="24"/>
      <c r="U17" s="179"/>
      <c r="V17" s="192"/>
      <c r="W17" s="30"/>
      <c r="X17" s="179"/>
      <c r="Y17" s="180"/>
      <c r="Z17" s="24"/>
      <c r="AA17" s="2">
        <v>35</v>
      </c>
      <c r="AB17" s="4"/>
      <c r="AC17" s="4"/>
      <c r="AD17" s="7"/>
    </row>
    <row r="18" spans="1:29" ht="24" customHeight="1">
      <c r="A18" s="13">
        <v>40253</v>
      </c>
      <c r="B18" s="12" t="str">
        <f t="shared" si="0"/>
        <v>火</v>
      </c>
      <c r="C18" s="15" t="s">
        <v>55</v>
      </c>
      <c r="D18" s="15" t="s">
        <v>55</v>
      </c>
      <c r="E18" s="76" t="s">
        <v>56</v>
      </c>
      <c r="F18" s="76" t="s">
        <v>56</v>
      </c>
      <c r="G18" s="76" t="s">
        <v>27</v>
      </c>
      <c r="H18" s="76" t="s">
        <v>27</v>
      </c>
      <c r="I18" s="76" t="s">
        <v>27</v>
      </c>
      <c r="J18" s="76" t="s">
        <v>27</v>
      </c>
      <c r="K18" s="16"/>
      <c r="L18" s="190"/>
      <c r="M18" s="242"/>
      <c r="N18" s="25"/>
      <c r="O18" s="224"/>
      <c r="P18" s="225"/>
      <c r="Q18" s="225"/>
      <c r="R18" s="225"/>
      <c r="S18" s="225"/>
      <c r="T18" s="16"/>
      <c r="U18" s="179"/>
      <c r="V18" s="192"/>
      <c r="W18" s="30"/>
      <c r="X18" s="179"/>
      <c r="Y18" s="180"/>
      <c r="Z18" s="24"/>
      <c r="AA18" s="2">
        <v>11</v>
      </c>
      <c r="AB18" s="4"/>
      <c r="AC18" s="4"/>
    </row>
    <row r="19" spans="1:29" ht="24" customHeight="1">
      <c r="A19" s="13">
        <v>40254</v>
      </c>
      <c r="B19" s="12" t="str">
        <f t="shared" si="0"/>
        <v>水</v>
      </c>
      <c r="C19" s="15" t="s">
        <v>135</v>
      </c>
      <c r="D19" s="15" t="s">
        <v>135</v>
      </c>
      <c r="E19" s="74" t="s">
        <v>106</v>
      </c>
      <c r="F19" s="74" t="s">
        <v>106</v>
      </c>
      <c r="G19" s="74" t="s">
        <v>106</v>
      </c>
      <c r="H19" s="74" t="s">
        <v>106</v>
      </c>
      <c r="I19" s="74" t="s">
        <v>106</v>
      </c>
      <c r="J19" s="74" t="s">
        <v>106</v>
      </c>
      <c r="K19" s="16"/>
      <c r="L19" s="190"/>
      <c r="M19" s="243"/>
      <c r="N19" s="26"/>
      <c r="O19" s="199" t="s">
        <v>5</v>
      </c>
      <c r="P19" s="199"/>
      <c r="Q19" s="199"/>
      <c r="R19" s="199"/>
      <c r="S19" s="199"/>
      <c r="T19" s="18"/>
      <c r="U19" s="179">
        <f>SUM(U7:U18)</f>
        <v>0</v>
      </c>
      <c r="V19" s="192"/>
      <c r="W19" s="30"/>
      <c r="X19" s="179">
        <f>SUM(X7:Y18)</f>
        <v>262</v>
      </c>
      <c r="Y19" s="180"/>
      <c r="Z19" s="19"/>
      <c r="AB19" s="6"/>
      <c r="AC19" s="6"/>
    </row>
    <row r="20" spans="1:29" ht="24" customHeight="1">
      <c r="A20" s="13">
        <v>40255</v>
      </c>
      <c r="B20" s="12" t="str">
        <f aca="true" t="shared" si="2" ref="B20:B27">TEXT(WEEKDAY(A20),"aaa")</f>
        <v>木</v>
      </c>
      <c r="C20" s="15" t="s">
        <v>68</v>
      </c>
      <c r="D20" s="15" t="s">
        <v>68</v>
      </c>
      <c r="E20" s="74" t="s">
        <v>31</v>
      </c>
      <c r="F20" s="74" t="s">
        <v>31</v>
      </c>
      <c r="G20" s="15" t="s">
        <v>108</v>
      </c>
      <c r="H20" s="15" t="s">
        <v>108</v>
      </c>
      <c r="I20" s="74" t="s">
        <v>73</v>
      </c>
      <c r="J20" s="74" t="s">
        <v>73</v>
      </c>
      <c r="K20" s="16"/>
      <c r="L20" s="190"/>
      <c r="M20" s="189" t="s">
        <v>26</v>
      </c>
      <c r="N20" s="27"/>
      <c r="O20" s="280" t="s">
        <v>13</v>
      </c>
      <c r="P20" s="281"/>
      <c r="Q20" s="281"/>
      <c r="R20" s="281"/>
      <c r="S20" s="281"/>
      <c r="T20" s="18"/>
      <c r="U20" s="179">
        <f aca="true" t="shared" si="3" ref="U20:U27">COUNTIF($C$3:$J$39,AB20)</f>
        <v>0</v>
      </c>
      <c r="V20" s="192"/>
      <c r="W20" s="30"/>
      <c r="X20" s="179">
        <f>U20+'2月'!X20:Y20</f>
        <v>48</v>
      </c>
      <c r="Y20" s="180"/>
      <c r="Z20" s="19"/>
      <c r="AA20" s="2">
        <v>19</v>
      </c>
      <c r="AB20" s="4" t="s">
        <v>50</v>
      </c>
      <c r="AC20" s="4" t="s">
        <v>50</v>
      </c>
    </row>
    <row r="21" spans="1:29" ht="24" customHeight="1">
      <c r="A21" s="13">
        <v>40256</v>
      </c>
      <c r="B21" s="12" t="str">
        <f t="shared" si="2"/>
        <v>金</v>
      </c>
      <c r="C21" s="80" t="s">
        <v>105</v>
      </c>
      <c r="D21" s="80" t="s">
        <v>105</v>
      </c>
      <c r="E21" s="80" t="s">
        <v>106</v>
      </c>
      <c r="F21" s="80" t="s">
        <v>106</v>
      </c>
      <c r="G21" s="74" t="s">
        <v>110</v>
      </c>
      <c r="H21" s="74" t="s">
        <v>110</v>
      </c>
      <c r="I21" s="74" t="s">
        <v>110</v>
      </c>
      <c r="J21" s="74" t="s">
        <v>110</v>
      </c>
      <c r="K21" s="16"/>
      <c r="L21" s="190"/>
      <c r="M21" s="190"/>
      <c r="N21" s="26"/>
      <c r="O21" s="280" t="s">
        <v>65</v>
      </c>
      <c r="P21" s="281"/>
      <c r="Q21" s="281"/>
      <c r="R21" s="281"/>
      <c r="S21" s="281"/>
      <c r="T21" s="18"/>
      <c r="U21" s="179">
        <f t="shared" si="3"/>
        <v>0</v>
      </c>
      <c r="V21" s="192"/>
      <c r="W21" s="30"/>
      <c r="X21" s="179">
        <f>U21+'2月'!X21:Y21</f>
        <v>50</v>
      </c>
      <c r="Y21" s="180"/>
      <c r="Z21" s="19"/>
      <c r="AA21" s="2">
        <v>35</v>
      </c>
      <c r="AB21" s="4" t="s">
        <v>104</v>
      </c>
      <c r="AC21" s="4" t="s">
        <v>104</v>
      </c>
    </row>
    <row r="22" spans="1:29" ht="24" customHeight="1">
      <c r="A22" s="13">
        <v>40257</v>
      </c>
      <c r="B22" s="12" t="str">
        <f t="shared" si="2"/>
        <v>土</v>
      </c>
      <c r="C22" s="39"/>
      <c r="D22" s="39"/>
      <c r="E22" s="39"/>
      <c r="F22" s="39"/>
      <c r="G22" s="39"/>
      <c r="H22" s="39"/>
      <c r="I22" s="39"/>
      <c r="J22" s="39"/>
      <c r="K22" s="16"/>
      <c r="L22" s="190"/>
      <c r="M22" s="190"/>
      <c r="N22" s="28"/>
      <c r="O22" s="280" t="s">
        <v>45</v>
      </c>
      <c r="P22" s="281"/>
      <c r="Q22" s="281"/>
      <c r="R22" s="281"/>
      <c r="S22" s="281"/>
      <c r="T22" s="18"/>
      <c r="U22" s="179">
        <f t="shared" si="3"/>
        <v>0</v>
      </c>
      <c r="V22" s="192"/>
      <c r="W22" s="30"/>
      <c r="X22" s="179">
        <f>U22+'2月'!X22:Y22</f>
        <v>57</v>
      </c>
      <c r="Y22" s="180"/>
      <c r="Z22" s="19"/>
      <c r="AA22" s="2">
        <v>45</v>
      </c>
      <c r="AB22" s="4" t="s">
        <v>53</v>
      </c>
      <c r="AC22" s="4" t="s">
        <v>53</v>
      </c>
    </row>
    <row r="23" spans="1:29" ht="24" customHeight="1">
      <c r="A23" s="13">
        <v>40258</v>
      </c>
      <c r="B23" s="12" t="str">
        <f t="shared" si="2"/>
        <v>日</v>
      </c>
      <c r="C23" s="39"/>
      <c r="D23" s="39"/>
      <c r="E23" s="39"/>
      <c r="F23" s="39"/>
      <c r="G23" s="39"/>
      <c r="H23" s="39"/>
      <c r="I23" s="39"/>
      <c r="J23" s="39"/>
      <c r="K23" s="16"/>
      <c r="L23" s="190"/>
      <c r="M23" s="190"/>
      <c r="N23" s="28"/>
      <c r="O23" s="283" t="s">
        <v>52</v>
      </c>
      <c r="P23" s="284"/>
      <c r="Q23" s="284"/>
      <c r="R23" s="284"/>
      <c r="S23" s="284"/>
      <c r="T23" s="18"/>
      <c r="U23" s="179">
        <f t="shared" si="3"/>
        <v>0</v>
      </c>
      <c r="V23" s="192"/>
      <c r="W23" s="30"/>
      <c r="X23" s="179">
        <f>U23+'2月'!X23:Y23</f>
        <v>22</v>
      </c>
      <c r="Y23" s="180"/>
      <c r="Z23" s="19"/>
      <c r="AA23" s="2">
        <v>40</v>
      </c>
      <c r="AB23" s="4" t="s">
        <v>51</v>
      </c>
      <c r="AC23" s="4" t="s">
        <v>51</v>
      </c>
    </row>
    <row r="24" spans="1:30" ht="24" customHeight="1">
      <c r="A24" s="13">
        <v>40259</v>
      </c>
      <c r="B24" s="12" t="str">
        <f t="shared" si="2"/>
        <v>月</v>
      </c>
      <c r="C24" s="61" t="s">
        <v>116</v>
      </c>
      <c r="D24" s="61" t="s">
        <v>116</v>
      </c>
      <c r="E24" s="61" t="s">
        <v>47</v>
      </c>
      <c r="F24" s="61" t="s">
        <v>47</v>
      </c>
      <c r="G24" s="76" t="s">
        <v>112</v>
      </c>
      <c r="H24" s="76" t="s">
        <v>112</v>
      </c>
      <c r="I24" s="74" t="s">
        <v>30</v>
      </c>
      <c r="J24" s="74" t="s">
        <v>30</v>
      </c>
      <c r="K24" s="16"/>
      <c r="L24" s="190"/>
      <c r="M24" s="190"/>
      <c r="N24" s="22"/>
      <c r="O24" s="200" t="s">
        <v>46</v>
      </c>
      <c r="P24" s="285"/>
      <c r="Q24" s="285"/>
      <c r="R24" s="285"/>
      <c r="S24" s="285"/>
      <c r="T24" s="24"/>
      <c r="U24" s="179">
        <f t="shared" si="3"/>
        <v>0</v>
      </c>
      <c r="V24" s="192"/>
      <c r="W24" s="30"/>
      <c r="X24" s="179">
        <f>U24+'2月'!X24:Y24</f>
        <v>27</v>
      </c>
      <c r="Y24" s="180"/>
      <c r="Z24" s="24"/>
      <c r="AA24" s="2">
        <v>61</v>
      </c>
      <c r="AB24" s="5" t="s">
        <v>54</v>
      </c>
      <c r="AC24" s="5" t="s">
        <v>54</v>
      </c>
      <c r="AD24" s="14"/>
    </row>
    <row r="25" spans="1:29" ht="24" customHeight="1">
      <c r="A25" s="13">
        <v>40260</v>
      </c>
      <c r="B25" s="12" t="str">
        <f t="shared" si="2"/>
        <v>火</v>
      </c>
      <c r="C25" s="15" t="s">
        <v>55</v>
      </c>
      <c r="D25" s="15" t="s">
        <v>55</v>
      </c>
      <c r="E25" s="76" t="s">
        <v>56</v>
      </c>
      <c r="F25" s="76" t="s">
        <v>56</v>
      </c>
      <c r="G25" s="76" t="s">
        <v>27</v>
      </c>
      <c r="H25" s="76" t="s">
        <v>27</v>
      </c>
      <c r="I25" s="76" t="s">
        <v>27</v>
      </c>
      <c r="J25" s="76" t="s">
        <v>27</v>
      </c>
      <c r="K25" s="16"/>
      <c r="L25" s="190"/>
      <c r="M25" s="190"/>
      <c r="N25" s="22"/>
      <c r="O25" s="283" t="s">
        <v>66</v>
      </c>
      <c r="P25" s="284"/>
      <c r="Q25" s="284"/>
      <c r="R25" s="284"/>
      <c r="S25" s="284"/>
      <c r="T25" s="24"/>
      <c r="U25" s="179">
        <f t="shared" si="3"/>
        <v>8</v>
      </c>
      <c r="V25" s="192"/>
      <c r="W25" s="30"/>
      <c r="X25" s="179">
        <f>U25+'2月'!X25:Y25</f>
        <v>22</v>
      </c>
      <c r="Y25" s="180"/>
      <c r="Z25" s="24"/>
      <c r="AA25" s="2">
        <v>133</v>
      </c>
      <c r="AB25" s="4" t="s">
        <v>105</v>
      </c>
      <c r="AC25" s="4" t="s">
        <v>105</v>
      </c>
    </row>
    <row r="26" spans="1:29" ht="24" customHeight="1">
      <c r="A26" s="13">
        <v>40261</v>
      </c>
      <c r="B26" s="12" t="str">
        <f t="shared" si="2"/>
        <v>水</v>
      </c>
      <c r="C26" s="15" t="s">
        <v>135</v>
      </c>
      <c r="D26" s="15" t="s">
        <v>135</v>
      </c>
      <c r="E26" s="74" t="s">
        <v>106</v>
      </c>
      <c r="F26" s="74" t="s">
        <v>106</v>
      </c>
      <c r="G26" s="74" t="s">
        <v>106</v>
      </c>
      <c r="H26" s="74" t="s">
        <v>106</v>
      </c>
      <c r="I26" s="74" t="s">
        <v>106</v>
      </c>
      <c r="J26" s="74" t="s">
        <v>106</v>
      </c>
      <c r="K26" s="16"/>
      <c r="L26" s="190"/>
      <c r="M26" s="190"/>
      <c r="N26" s="22"/>
      <c r="O26" s="280" t="s">
        <v>25</v>
      </c>
      <c r="P26" s="281"/>
      <c r="Q26" s="281"/>
      <c r="R26" s="281"/>
      <c r="S26" s="281"/>
      <c r="T26" s="24"/>
      <c r="U26" s="179">
        <f t="shared" si="3"/>
        <v>0</v>
      </c>
      <c r="V26" s="192"/>
      <c r="W26" s="30"/>
      <c r="X26" s="179">
        <f>U26+'2月'!X26:Y26</f>
        <v>60</v>
      </c>
      <c r="Y26" s="180"/>
      <c r="Z26" s="24"/>
      <c r="AA26" s="2">
        <v>69</v>
      </c>
      <c r="AB26" s="4" t="s">
        <v>29</v>
      </c>
      <c r="AC26" s="4" t="s">
        <v>29</v>
      </c>
    </row>
    <row r="27" spans="1:29" ht="24" customHeight="1">
      <c r="A27" s="13">
        <v>40262</v>
      </c>
      <c r="B27" s="12" t="str">
        <f t="shared" si="2"/>
        <v>木</v>
      </c>
      <c r="C27" s="15" t="s">
        <v>109</v>
      </c>
      <c r="D27" s="15" t="s">
        <v>109</v>
      </c>
      <c r="E27" s="74" t="s">
        <v>31</v>
      </c>
      <c r="F27" s="74" t="s">
        <v>31</v>
      </c>
      <c r="G27" s="15" t="s">
        <v>135</v>
      </c>
      <c r="H27" s="15" t="s">
        <v>135</v>
      </c>
      <c r="I27" s="74" t="s">
        <v>106</v>
      </c>
      <c r="J27" s="74" t="s">
        <v>106</v>
      </c>
      <c r="K27" s="16"/>
      <c r="L27" s="190"/>
      <c r="M27" s="242"/>
      <c r="N27" s="22"/>
      <c r="O27" s="200" t="s">
        <v>14</v>
      </c>
      <c r="P27" s="285"/>
      <c r="Q27" s="285"/>
      <c r="R27" s="285"/>
      <c r="S27" s="285"/>
      <c r="T27" s="24"/>
      <c r="U27" s="179">
        <f t="shared" si="3"/>
        <v>0</v>
      </c>
      <c r="V27" s="192"/>
      <c r="W27" s="30"/>
      <c r="X27" s="179">
        <f>U27+'2月'!X27:Y27</f>
        <v>17</v>
      </c>
      <c r="Y27" s="180"/>
      <c r="Z27" s="24"/>
      <c r="AB27" s="4" t="s">
        <v>1</v>
      </c>
      <c r="AC27" s="4" t="s">
        <v>1</v>
      </c>
    </row>
    <row r="28" spans="1:29" ht="24" customHeight="1">
      <c r="A28" s="13">
        <v>40263</v>
      </c>
      <c r="B28" s="12" t="str">
        <f aca="true" t="shared" si="4" ref="B28:B33">TEXT(WEEKDAY(A28),"aaa")</f>
        <v>金</v>
      </c>
      <c r="C28" s="80" t="s">
        <v>105</v>
      </c>
      <c r="D28" s="80" t="s">
        <v>105</v>
      </c>
      <c r="E28" s="80" t="s">
        <v>106</v>
      </c>
      <c r="F28" s="80" t="s">
        <v>106</v>
      </c>
      <c r="G28" s="74" t="s">
        <v>110</v>
      </c>
      <c r="H28" s="74" t="s">
        <v>110</v>
      </c>
      <c r="I28" s="74" t="s">
        <v>110</v>
      </c>
      <c r="J28" s="74" t="s">
        <v>110</v>
      </c>
      <c r="K28" s="16"/>
      <c r="L28" s="191"/>
      <c r="M28" s="243"/>
      <c r="N28" s="26"/>
      <c r="O28" s="199" t="s">
        <v>5</v>
      </c>
      <c r="P28" s="199"/>
      <c r="Q28" s="199"/>
      <c r="R28" s="199"/>
      <c r="S28" s="199"/>
      <c r="T28" s="18"/>
      <c r="U28" s="179">
        <f>SUM(U20:U27)</f>
        <v>8</v>
      </c>
      <c r="V28" s="192"/>
      <c r="W28" s="30"/>
      <c r="X28" s="179">
        <f>SUM(X20:Y27)</f>
        <v>303</v>
      </c>
      <c r="Y28" s="192"/>
      <c r="Z28" s="19"/>
      <c r="AB28" s="6"/>
      <c r="AC28" s="6"/>
    </row>
    <row r="29" spans="1:29" ht="24" customHeight="1">
      <c r="A29" s="13">
        <v>40264</v>
      </c>
      <c r="B29" s="12" t="str">
        <f t="shared" si="4"/>
        <v>土</v>
      </c>
      <c r="C29" s="39"/>
      <c r="D29" s="39"/>
      <c r="E29" s="39"/>
      <c r="F29" s="39"/>
      <c r="G29" s="39"/>
      <c r="H29" s="39"/>
      <c r="I29" s="39"/>
      <c r="J29" s="39"/>
      <c r="K29" s="16"/>
      <c r="L29" s="189" t="s">
        <v>33</v>
      </c>
      <c r="M29" s="226" t="s">
        <v>23</v>
      </c>
      <c r="N29" s="27"/>
      <c r="O29" s="224" t="s">
        <v>67</v>
      </c>
      <c r="P29" s="225"/>
      <c r="Q29" s="225"/>
      <c r="R29" s="225"/>
      <c r="S29" s="225"/>
      <c r="T29" s="18"/>
      <c r="U29" s="179">
        <f aca="true" t="shared" si="5" ref="U29:U35">COUNTIF($C$3:$J$39,AB29)</f>
        <v>6</v>
      </c>
      <c r="V29" s="192"/>
      <c r="W29" s="30"/>
      <c r="X29" s="179">
        <f>U29+'2月'!X29:Y29</f>
        <v>45</v>
      </c>
      <c r="Y29" s="180"/>
      <c r="Z29" s="19"/>
      <c r="AA29" s="2">
        <v>13</v>
      </c>
      <c r="AB29" s="4" t="s">
        <v>47</v>
      </c>
      <c r="AC29" s="4" t="s">
        <v>47</v>
      </c>
    </row>
    <row r="30" spans="1:29" ht="24" customHeight="1">
      <c r="A30" s="13">
        <v>40265</v>
      </c>
      <c r="B30" s="12" t="str">
        <f t="shared" si="4"/>
        <v>日</v>
      </c>
      <c r="C30" s="39"/>
      <c r="D30" s="39"/>
      <c r="E30" s="39"/>
      <c r="F30" s="39"/>
      <c r="G30" s="39"/>
      <c r="H30" s="39"/>
      <c r="I30" s="39"/>
      <c r="J30" s="39"/>
      <c r="K30" s="16"/>
      <c r="L30" s="190"/>
      <c r="M30" s="227"/>
      <c r="N30" s="27"/>
      <c r="O30" s="224" t="s">
        <v>48</v>
      </c>
      <c r="P30" s="225"/>
      <c r="Q30" s="225"/>
      <c r="R30" s="225"/>
      <c r="S30" s="225"/>
      <c r="T30" s="18"/>
      <c r="U30" s="179">
        <f t="shared" si="5"/>
        <v>4</v>
      </c>
      <c r="V30" s="192"/>
      <c r="W30" s="30"/>
      <c r="X30" s="179">
        <f>U30+'2月'!X30:Y30</f>
        <v>44</v>
      </c>
      <c r="Y30" s="180"/>
      <c r="Z30" s="19"/>
      <c r="AA30" s="2">
        <v>40</v>
      </c>
      <c r="AB30" s="4" t="s">
        <v>55</v>
      </c>
      <c r="AC30" s="4" t="s">
        <v>55</v>
      </c>
    </row>
    <row r="31" spans="1:29" ht="24" customHeight="1">
      <c r="A31" s="13">
        <v>40266</v>
      </c>
      <c r="B31" s="12" t="str">
        <f t="shared" si="4"/>
        <v>月</v>
      </c>
      <c r="C31" s="61" t="s">
        <v>116</v>
      </c>
      <c r="D31" s="61" t="s">
        <v>116</v>
      </c>
      <c r="E31" s="61" t="s">
        <v>47</v>
      </c>
      <c r="F31" s="61" t="s">
        <v>47</v>
      </c>
      <c r="G31" s="76" t="s">
        <v>112</v>
      </c>
      <c r="H31" s="76" t="s">
        <v>112</v>
      </c>
      <c r="I31" s="74" t="s">
        <v>30</v>
      </c>
      <c r="J31" s="74" t="s">
        <v>30</v>
      </c>
      <c r="K31" s="16"/>
      <c r="L31" s="190"/>
      <c r="M31" s="227"/>
      <c r="N31" s="27"/>
      <c r="O31" s="224" t="s">
        <v>68</v>
      </c>
      <c r="P31" s="225"/>
      <c r="Q31" s="225"/>
      <c r="R31" s="225"/>
      <c r="S31" s="225"/>
      <c r="T31" s="18"/>
      <c r="U31" s="179">
        <f t="shared" si="5"/>
        <v>2</v>
      </c>
      <c r="V31" s="192"/>
      <c r="W31" s="30"/>
      <c r="X31" s="179">
        <f>U31+'2月'!X31:Y31</f>
        <v>47</v>
      </c>
      <c r="Y31" s="180"/>
      <c r="Z31" s="19"/>
      <c r="AA31" s="2">
        <v>20</v>
      </c>
      <c r="AB31" s="4" t="s">
        <v>68</v>
      </c>
      <c r="AC31" s="4" t="s">
        <v>68</v>
      </c>
    </row>
    <row r="32" spans="1:29" ht="24" customHeight="1">
      <c r="A32" s="13">
        <v>40267</v>
      </c>
      <c r="B32" s="12" t="str">
        <f t="shared" si="4"/>
        <v>火</v>
      </c>
      <c r="C32" s="79" t="s">
        <v>112</v>
      </c>
      <c r="D32" s="79" t="s">
        <v>112</v>
      </c>
      <c r="E32" s="79" t="s">
        <v>112</v>
      </c>
      <c r="F32" s="79" t="s">
        <v>112</v>
      </c>
      <c r="G32" s="79" t="s">
        <v>112</v>
      </c>
      <c r="H32" s="79" t="s">
        <v>112</v>
      </c>
      <c r="I32" s="79" t="s">
        <v>112</v>
      </c>
      <c r="J32" s="71" t="s">
        <v>12</v>
      </c>
      <c r="K32" s="16"/>
      <c r="L32" s="190"/>
      <c r="M32" s="227"/>
      <c r="N32" s="27"/>
      <c r="O32" s="222" t="s">
        <v>69</v>
      </c>
      <c r="P32" s="223"/>
      <c r="Q32" s="223"/>
      <c r="R32" s="223"/>
      <c r="S32" s="223"/>
      <c r="T32" s="18"/>
      <c r="U32" s="179">
        <f t="shared" si="5"/>
        <v>12</v>
      </c>
      <c r="V32" s="192"/>
      <c r="W32" s="30"/>
      <c r="X32" s="179">
        <f>U32+'2月'!X32:Y32</f>
        <v>34</v>
      </c>
      <c r="Y32" s="180"/>
      <c r="Z32" s="19"/>
      <c r="AA32" s="2">
        <v>20</v>
      </c>
      <c r="AB32" s="4" t="s">
        <v>107</v>
      </c>
      <c r="AC32" s="4" t="s">
        <v>107</v>
      </c>
    </row>
    <row r="33" spans="1:29" ht="24" customHeight="1">
      <c r="A33" s="13">
        <v>40268</v>
      </c>
      <c r="B33" s="12" t="str">
        <f t="shared" si="4"/>
        <v>水</v>
      </c>
      <c r="C33" s="15"/>
      <c r="D33" s="15"/>
      <c r="E33" s="15"/>
      <c r="F33" s="15"/>
      <c r="G33" s="15"/>
      <c r="H33" s="15"/>
      <c r="I33" s="15"/>
      <c r="J33" s="15"/>
      <c r="K33" s="16"/>
      <c r="L33" s="190"/>
      <c r="M33" s="227"/>
      <c r="N33" s="27"/>
      <c r="O33" s="224" t="s">
        <v>70</v>
      </c>
      <c r="P33" s="225"/>
      <c r="Q33" s="225"/>
      <c r="R33" s="225"/>
      <c r="S33" s="225"/>
      <c r="T33" s="18"/>
      <c r="U33" s="179">
        <f t="shared" si="5"/>
        <v>2</v>
      </c>
      <c r="V33" s="192"/>
      <c r="W33" s="30"/>
      <c r="X33" s="179">
        <f>U33+'2月'!X33:Y33</f>
        <v>46</v>
      </c>
      <c r="Y33" s="180"/>
      <c r="Z33" s="19"/>
      <c r="AA33" s="2">
        <v>67</v>
      </c>
      <c r="AB33" s="4" t="s">
        <v>108</v>
      </c>
      <c r="AC33" s="4" t="s">
        <v>108</v>
      </c>
    </row>
    <row r="34" spans="3:29" ht="24" customHeight="1" thickBot="1">
      <c r="C34" s="16"/>
      <c r="D34" s="16"/>
      <c r="E34" s="16"/>
      <c r="F34" s="16"/>
      <c r="G34" s="16"/>
      <c r="H34" s="16"/>
      <c r="I34" s="16"/>
      <c r="J34" s="16"/>
      <c r="K34" s="16"/>
      <c r="L34" s="190"/>
      <c r="M34" s="227"/>
      <c r="N34" s="22"/>
      <c r="O34" s="222" t="s">
        <v>71</v>
      </c>
      <c r="P34" s="223"/>
      <c r="Q34" s="223"/>
      <c r="R34" s="223"/>
      <c r="S34" s="223"/>
      <c r="T34" s="26"/>
      <c r="U34" s="179">
        <f t="shared" si="5"/>
        <v>10</v>
      </c>
      <c r="V34" s="192"/>
      <c r="W34" s="50"/>
      <c r="X34" s="179">
        <f>U34+'2月'!X34:Y34</f>
        <v>44</v>
      </c>
      <c r="Y34" s="180"/>
      <c r="Z34" s="24"/>
      <c r="AA34" s="2">
        <v>20</v>
      </c>
      <c r="AB34" s="4" t="s">
        <v>116</v>
      </c>
      <c r="AC34" s="4" t="s">
        <v>116</v>
      </c>
    </row>
    <row r="35" spans="1:29" ht="24" customHeight="1">
      <c r="A35" s="261" t="s">
        <v>89</v>
      </c>
      <c r="B35" s="47"/>
      <c r="C35" s="264" t="s">
        <v>87</v>
      </c>
      <c r="D35" s="265"/>
      <c r="E35" s="266"/>
      <c r="F35" s="48" t="s">
        <v>88</v>
      </c>
      <c r="G35" s="49" t="s">
        <v>16</v>
      </c>
      <c r="H35" s="16"/>
      <c r="I35" s="16"/>
      <c r="J35" s="16"/>
      <c r="K35" s="16"/>
      <c r="L35" s="190"/>
      <c r="M35" s="228"/>
      <c r="N35" s="22"/>
      <c r="O35" s="199" t="s">
        <v>72</v>
      </c>
      <c r="P35" s="201"/>
      <c r="Q35" s="201"/>
      <c r="R35" s="201"/>
      <c r="S35" s="201"/>
      <c r="T35" s="24"/>
      <c r="U35" s="179">
        <f t="shared" si="5"/>
        <v>4</v>
      </c>
      <c r="V35" s="192"/>
      <c r="W35" s="50"/>
      <c r="X35" s="179">
        <f>U35+'2月'!X35:Y35</f>
        <v>12</v>
      </c>
      <c r="Y35" s="180"/>
      <c r="Z35" s="31"/>
      <c r="AB35" s="5" t="s">
        <v>109</v>
      </c>
      <c r="AC35" s="5" t="s">
        <v>109</v>
      </c>
    </row>
    <row r="36" spans="1:29" ht="24" customHeight="1">
      <c r="A36" s="262"/>
      <c r="B36" s="267" t="s">
        <v>83</v>
      </c>
      <c r="C36" s="248" t="s">
        <v>78</v>
      </c>
      <c r="D36" s="248"/>
      <c r="E36" s="248"/>
      <c r="F36" s="43">
        <f>COUNTIF($C$3:$J$33,AB47)</f>
        <v>0</v>
      </c>
      <c r="G36" s="70">
        <f>F36+'2月'!G36</f>
        <v>0</v>
      </c>
      <c r="H36" s="16"/>
      <c r="I36" s="16"/>
      <c r="J36" s="16"/>
      <c r="K36" s="16"/>
      <c r="L36" s="190"/>
      <c r="M36" s="228"/>
      <c r="N36" s="22"/>
      <c r="O36" s="199"/>
      <c r="P36" s="201"/>
      <c r="Q36" s="201"/>
      <c r="R36" s="201"/>
      <c r="S36" s="201"/>
      <c r="T36" s="24"/>
      <c r="U36" s="179"/>
      <c r="V36" s="192"/>
      <c r="W36" s="51"/>
      <c r="X36" s="179"/>
      <c r="Y36" s="180"/>
      <c r="Z36" s="24"/>
      <c r="AA36" s="2">
        <v>20</v>
      </c>
      <c r="AB36" s="5"/>
      <c r="AC36" s="5"/>
    </row>
    <row r="37" spans="1:29" ht="24" customHeight="1">
      <c r="A37" s="262"/>
      <c r="B37" s="267"/>
      <c r="C37" s="248" t="s">
        <v>79</v>
      </c>
      <c r="D37" s="248"/>
      <c r="E37" s="248"/>
      <c r="F37" s="43">
        <f>COUNTIF($C$3:$J$33,AB48)</f>
        <v>0</v>
      </c>
      <c r="G37" s="70">
        <f>F37+'2月'!G37</f>
        <v>0</v>
      </c>
      <c r="H37" s="16"/>
      <c r="I37" s="16"/>
      <c r="J37" s="16"/>
      <c r="K37" s="29"/>
      <c r="L37" s="190"/>
      <c r="M37" s="229"/>
      <c r="N37" s="26"/>
      <c r="O37" s="199" t="s">
        <v>5</v>
      </c>
      <c r="P37" s="199"/>
      <c r="Q37" s="199"/>
      <c r="R37" s="199"/>
      <c r="S37" s="199"/>
      <c r="T37" s="18"/>
      <c r="U37" s="179">
        <f>SUM(U29:U36)</f>
        <v>40</v>
      </c>
      <c r="V37" s="192"/>
      <c r="W37" s="30"/>
      <c r="X37" s="179">
        <f>SUM(X29:X36)</f>
        <v>272</v>
      </c>
      <c r="Y37" s="192"/>
      <c r="Z37" s="19"/>
      <c r="AB37" s="6"/>
      <c r="AC37" s="6"/>
    </row>
    <row r="38" spans="1:29" ht="24" customHeight="1">
      <c r="A38" s="262"/>
      <c r="B38" s="267"/>
      <c r="C38" s="248" t="s">
        <v>80</v>
      </c>
      <c r="D38" s="248"/>
      <c r="E38" s="248"/>
      <c r="F38" s="43">
        <f>COUNTIF($C$3:$J$33,AB49)</f>
        <v>0</v>
      </c>
      <c r="G38" s="70">
        <f>F38+'2月'!G38</f>
        <v>0</v>
      </c>
      <c r="H38" s="16"/>
      <c r="I38" s="16"/>
      <c r="J38" s="16"/>
      <c r="K38" s="29"/>
      <c r="L38" s="190"/>
      <c r="M38" s="189" t="s">
        <v>26</v>
      </c>
      <c r="N38" s="26"/>
      <c r="O38" s="200" t="s">
        <v>30</v>
      </c>
      <c r="P38" s="282"/>
      <c r="Q38" s="282"/>
      <c r="R38" s="282"/>
      <c r="S38" s="282"/>
      <c r="T38" s="18"/>
      <c r="U38" s="179">
        <f aca="true" t="shared" si="6" ref="U38:U45">COUNTIF($C$3:$J$39,AB38)</f>
        <v>6</v>
      </c>
      <c r="V38" s="192"/>
      <c r="W38" s="30"/>
      <c r="X38" s="179">
        <f>U38+'2月'!X38:Y38</f>
        <v>32</v>
      </c>
      <c r="Y38" s="180"/>
      <c r="Z38" s="19"/>
      <c r="AA38" s="2">
        <v>165</v>
      </c>
      <c r="AB38" s="4" t="s">
        <v>30</v>
      </c>
      <c r="AC38" s="4" t="s">
        <v>30</v>
      </c>
    </row>
    <row r="39" spans="1:29" ht="24" customHeight="1">
      <c r="A39" s="262"/>
      <c r="B39" s="267"/>
      <c r="C39" s="248" t="s">
        <v>25</v>
      </c>
      <c r="D39" s="248"/>
      <c r="E39" s="248"/>
      <c r="F39" s="43">
        <f>COUNTIF($C$3:$J$33,AB50)</f>
        <v>0</v>
      </c>
      <c r="G39" s="70">
        <f>F39+'2月'!G39</f>
        <v>0</v>
      </c>
      <c r="H39" s="16"/>
      <c r="I39" s="16"/>
      <c r="J39" s="16"/>
      <c r="K39" s="16"/>
      <c r="L39" s="190"/>
      <c r="M39" s="230"/>
      <c r="N39" s="27"/>
      <c r="O39" s="200" t="s">
        <v>31</v>
      </c>
      <c r="P39" s="200"/>
      <c r="Q39" s="200"/>
      <c r="R39" s="200"/>
      <c r="S39" s="200"/>
      <c r="T39" s="18"/>
      <c r="U39" s="179">
        <f t="shared" si="6"/>
        <v>6</v>
      </c>
      <c r="V39" s="192"/>
      <c r="W39" s="30"/>
      <c r="X39" s="179">
        <f>U39+'2月'!X39:Y39</f>
        <v>42</v>
      </c>
      <c r="Y39" s="180"/>
      <c r="Z39" s="19"/>
      <c r="AA39" s="2">
        <v>30</v>
      </c>
      <c r="AB39" s="4" t="s">
        <v>31</v>
      </c>
      <c r="AC39" s="4" t="s">
        <v>31</v>
      </c>
    </row>
    <row r="40" spans="1:29" ht="24" customHeight="1">
      <c r="A40" s="262"/>
      <c r="B40" s="267"/>
      <c r="C40" s="268" t="s">
        <v>90</v>
      </c>
      <c r="D40" s="269"/>
      <c r="E40" s="270"/>
      <c r="F40" s="44">
        <f>SUM(F36:F39)</f>
        <v>0</v>
      </c>
      <c r="G40" s="45">
        <f>SUM(G36:G39)</f>
        <v>0</v>
      </c>
      <c r="H40" s="16"/>
      <c r="I40" s="16"/>
      <c r="J40" s="16"/>
      <c r="K40" s="16"/>
      <c r="L40" s="190"/>
      <c r="M40" s="230"/>
      <c r="N40" s="26"/>
      <c r="O40" s="200" t="s">
        <v>73</v>
      </c>
      <c r="P40" s="200"/>
      <c r="Q40" s="200"/>
      <c r="R40" s="200"/>
      <c r="S40" s="200"/>
      <c r="T40" s="18"/>
      <c r="U40" s="179">
        <f t="shared" si="6"/>
        <v>4</v>
      </c>
      <c r="V40" s="192"/>
      <c r="W40" s="30"/>
      <c r="X40" s="179">
        <f>U40+'2月'!X40:Y40</f>
        <v>38</v>
      </c>
      <c r="Y40" s="180"/>
      <c r="Z40" s="19"/>
      <c r="AA40" s="2">
        <v>71</v>
      </c>
      <c r="AB40" s="4" t="s">
        <v>73</v>
      </c>
      <c r="AC40" s="4" t="s">
        <v>73</v>
      </c>
    </row>
    <row r="41" spans="1:29" ht="24" customHeight="1">
      <c r="A41" s="262"/>
      <c r="B41" s="267" t="s">
        <v>84</v>
      </c>
      <c r="C41" s="248" t="s">
        <v>30</v>
      </c>
      <c r="D41" s="248"/>
      <c r="E41" s="248"/>
      <c r="F41" s="43">
        <f aca="true" t="shared" si="7" ref="F41:F47">COUNTIF($C$3:$J$33,AB52)</f>
        <v>0</v>
      </c>
      <c r="G41" s="68">
        <f>F41+'2月'!G41</f>
        <v>0</v>
      </c>
      <c r="L41" s="190"/>
      <c r="M41" s="230"/>
      <c r="N41" s="26"/>
      <c r="O41" s="200" t="s">
        <v>49</v>
      </c>
      <c r="P41" s="200"/>
      <c r="Q41" s="200"/>
      <c r="R41" s="200"/>
      <c r="S41" s="200"/>
      <c r="T41" s="18"/>
      <c r="U41" s="179">
        <f t="shared" si="6"/>
        <v>4</v>
      </c>
      <c r="V41" s="192"/>
      <c r="W41" s="30"/>
      <c r="X41" s="179">
        <f>U41+'2月'!X41:Y41</f>
        <v>38</v>
      </c>
      <c r="Y41" s="180"/>
      <c r="Z41" s="19"/>
      <c r="AA41" s="2">
        <v>81</v>
      </c>
      <c r="AB41" s="4" t="s">
        <v>56</v>
      </c>
      <c r="AC41" s="4" t="s">
        <v>56</v>
      </c>
    </row>
    <row r="42" spans="1:29" ht="24" customHeight="1">
      <c r="A42" s="262"/>
      <c r="B42" s="267"/>
      <c r="C42" s="248" t="s">
        <v>31</v>
      </c>
      <c r="D42" s="248"/>
      <c r="E42" s="248"/>
      <c r="F42" s="43">
        <f>COUNTIF($C$3:$J$33,AB53)</f>
        <v>0</v>
      </c>
      <c r="G42" s="68">
        <f>F42+'2月'!G42</f>
        <v>0</v>
      </c>
      <c r="L42" s="190"/>
      <c r="M42" s="230"/>
      <c r="N42" s="26"/>
      <c r="O42" s="200" t="s">
        <v>74</v>
      </c>
      <c r="P42" s="200"/>
      <c r="Q42" s="200"/>
      <c r="R42" s="200"/>
      <c r="S42" s="200"/>
      <c r="T42" s="18"/>
      <c r="U42" s="179">
        <f t="shared" si="6"/>
        <v>16</v>
      </c>
      <c r="V42" s="192"/>
      <c r="W42" s="30"/>
      <c r="X42" s="179">
        <f>U42+'2月'!X42:Y42</f>
        <v>40</v>
      </c>
      <c r="Y42" s="180"/>
      <c r="Z42" s="19"/>
      <c r="AA42" s="2">
        <v>16</v>
      </c>
      <c r="AB42" s="4" t="s">
        <v>27</v>
      </c>
      <c r="AC42" s="4" t="s">
        <v>27</v>
      </c>
    </row>
    <row r="43" spans="1:29" ht="24" customHeight="1">
      <c r="A43" s="262"/>
      <c r="B43" s="267"/>
      <c r="C43" s="248" t="s">
        <v>81</v>
      </c>
      <c r="D43" s="248"/>
      <c r="E43" s="248"/>
      <c r="F43" s="43">
        <f t="shared" si="7"/>
        <v>0</v>
      </c>
      <c r="G43" s="68">
        <f>F43+'2月'!G43</f>
        <v>0</v>
      </c>
      <c r="L43" s="190"/>
      <c r="M43" s="230"/>
      <c r="N43" s="26"/>
      <c r="O43" s="234" t="s">
        <v>75</v>
      </c>
      <c r="P43" s="279"/>
      <c r="Q43" s="279"/>
      <c r="R43" s="279"/>
      <c r="S43" s="279"/>
      <c r="T43" s="18"/>
      <c r="U43" s="179">
        <f t="shared" si="6"/>
        <v>26</v>
      </c>
      <c r="V43" s="192"/>
      <c r="W43" s="30"/>
      <c r="X43" s="179">
        <f>U43+'2月'!X43:Y43</f>
        <v>50</v>
      </c>
      <c r="Y43" s="180"/>
      <c r="Z43" s="19"/>
      <c r="AA43" s="2">
        <v>50</v>
      </c>
      <c r="AB43" s="4" t="s">
        <v>106</v>
      </c>
      <c r="AC43" s="4" t="s">
        <v>106</v>
      </c>
    </row>
    <row r="44" spans="1:29" ht="24" customHeight="1">
      <c r="A44" s="262"/>
      <c r="B44" s="267"/>
      <c r="C44" s="248" t="s">
        <v>56</v>
      </c>
      <c r="D44" s="248"/>
      <c r="E44" s="248"/>
      <c r="F44" s="43">
        <f t="shared" si="7"/>
        <v>0</v>
      </c>
      <c r="G44" s="68">
        <f>F44+'2月'!G44</f>
        <v>0</v>
      </c>
      <c r="L44" s="190"/>
      <c r="M44" s="230"/>
      <c r="N44" s="26"/>
      <c r="O44" s="200" t="s">
        <v>76</v>
      </c>
      <c r="P44" s="200"/>
      <c r="Q44" s="200"/>
      <c r="R44" s="200"/>
      <c r="S44" s="200"/>
      <c r="T44" s="18"/>
      <c r="U44" s="179">
        <f t="shared" si="6"/>
        <v>8</v>
      </c>
      <c r="V44" s="192"/>
      <c r="W44" s="30"/>
      <c r="X44" s="179">
        <f>U44+'2月'!X44:Y44</f>
        <v>52</v>
      </c>
      <c r="Y44" s="180"/>
      <c r="Z44" s="20"/>
      <c r="AA44" s="2">
        <v>60</v>
      </c>
      <c r="AB44" s="4" t="s">
        <v>110</v>
      </c>
      <c r="AC44" s="4" t="s">
        <v>110</v>
      </c>
    </row>
    <row r="45" spans="1:29" ht="24" customHeight="1">
      <c r="A45" s="262"/>
      <c r="B45" s="267"/>
      <c r="C45" s="248" t="s">
        <v>82</v>
      </c>
      <c r="D45" s="248"/>
      <c r="E45" s="248"/>
      <c r="F45" s="43">
        <f t="shared" si="7"/>
        <v>0</v>
      </c>
      <c r="G45" s="68">
        <f>F45+'2月'!G45</f>
        <v>0</v>
      </c>
      <c r="L45" s="190"/>
      <c r="M45" s="230"/>
      <c r="N45" s="22"/>
      <c r="O45" s="234" t="s">
        <v>77</v>
      </c>
      <c r="P45" s="234"/>
      <c r="Q45" s="234"/>
      <c r="R45" s="234"/>
      <c r="S45" s="234"/>
      <c r="T45" s="18"/>
      <c r="U45" s="179">
        <f t="shared" si="6"/>
        <v>17</v>
      </c>
      <c r="V45" s="192"/>
      <c r="W45" s="30"/>
      <c r="X45" s="179">
        <f>U45+'2月'!X45:Y45</f>
        <v>29</v>
      </c>
      <c r="Y45" s="180"/>
      <c r="Z45" s="20"/>
      <c r="AB45" s="4" t="s">
        <v>112</v>
      </c>
      <c r="AC45" s="4" t="s">
        <v>112</v>
      </c>
    </row>
    <row r="46" spans="1:29" ht="24" customHeight="1">
      <c r="A46" s="262"/>
      <c r="B46" s="267"/>
      <c r="C46" s="248" t="s">
        <v>85</v>
      </c>
      <c r="D46" s="248"/>
      <c r="E46" s="248"/>
      <c r="F46" s="43">
        <f t="shared" si="7"/>
        <v>0</v>
      </c>
      <c r="G46" s="68">
        <f>F46+'2月'!G46</f>
        <v>0</v>
      </c>
      <c r="L46" s="190"/>
      <c r="M46" s="230"/>
      <c r="N46" s="16"/>
      <c r="O46" s="232"/>
      <c r="P46" s="233"/>
      <c r="Q46" s="233"/>
      <c r="R46" s="233"/>
      <c r="S46" s="233"/>
      <c r="T46" s="16"/>
      <c r="U46" s="181"/>
      <c r="V46" s="182"/>
      <c r="W46" s="52"/>
      <c r="X46" s="179"/>
      <c r="Y46" s="180"/>
      <c r="Z46" s="31"/>
      <c r="AA46" s="2">
        <v>91</v>
      </c>
      <c r="AB46" s="4"/>
      <c r="AC46" s="4"/>
    </row>
    <row r="47" spans="1:29" ht="24" customHeight="1">
      <c r="A47" s="262"/>
      <c r="B47" s="267"/>
      <c r="C47" s="248" t="s">
        <v>86</v>
      </c>
      <c r="D47" s="248"/>
      <c r="E47" s="248"/>
      <c r="F47" s="43">
        <f t="shared" si="7"/>
        <v>0</v>
      </c>
      <c r="G47" s="68">
        <f>F47+'2月'!G47</f>
        <v>0</v>
      </c>
      <c r="L47" s="191"/>
      <c r="M47" s="231"/>
      <c r="N47" s="26"/>
      <c r="O47" s="224" t="s">
        <v>5</v>
      </c>
      <c r="P47" s="225"/>
      <c r="Q47" s="225"/>
      <c r="R47" s="225"/>
      <c r="S47" s="225"/>
      <c r="T47" s="18"/>
      <c r="U47" s="179">
        <f>SUM(U38:U46)</f>
        <v>87</v>
      </c>
      <c r="V47" s="192"/>
      <c r="W47" s="30"/>
      <c r="X47" s="179">
        <f>SUM(X38:X46)</f>
        <v>321</v>
      </c>
      <c r="Y47" s="192"/>
      <c r="Z47" s="19"/>
      <c r="AB47" s="6" t="s">
        <v>91</v>
      </c>
      <c r="AC47" s="6" t="s">
        <v>91</v>
      </c>
    </row>
    <row r="48" spans="1:29" ht="24" customHeight="1" thickBot="1">
      <c r="A48" s="263"/>
      <c r="B48" s="271"/>
      <c r="C48" s="249" t="s">
        <v>90</v>
      </c>
      <c r="D48" s="250"/>
      <c r="E48" s="251"/>
      <c r="F48" s="46">
        <f>SUM(F41:F47)</f>
        <v>0</v>
      </c>
      <c r="G48" s="69">
        <f>SUM(G41:G47)</f>
        <v>0</v>
      </c>
      <c r="L48" s="196" t="s">
        <v>18</v>
      </c>
      <c r="M48" s="197"/>
      <c r="N48" s="197"/>
      <c r="O48" s="197"/>
      <c r="P48" s="197"/>
      <c r="Q48" s="197"/>
      <c r="R48" s="197"/>
      <c r="S48" s="197"/>
      <c r="T48" s="198"/>
      <c r="U48" s="193">
        <f>U6+U19+U28+U37+U47</f>
        <v>136</v>
      </c>
      <c r="V48" s="202"/>
      <c r="W48" s="53"/>
      <c r="X48" s="193">
        <f>X6+X19+X28+X37+X47</f>
        <v>1160</v>
      </c>
      <c r="Y48" s="202"/>
      <c r="Z48" s="11"/>
      <c r="AB48" s="6" t="s">
        <v>92</v>
      </c>
      <c r="AC48" s="6" t="s">
        <v>92</v>
      </c>
    </row>
    <row r="49" spans="7:29" ht="24" customHeight="1">
      <c r="G49" s="56">
        <f>G40+G48</f>
        <v>0</v>
      </c>
      <c r="L49" s="10"/>
      <c r="M49" s="8"/>
      <c r="N49" s="8"/>
      <c r="O49" s="10"/>
      <c r="P49" s="10"/>
      <c r="Q49" s="10"/>
      <c r="R49" s="10"/>
      <c r="S49" s="10"/>
      <c r="T49" s="10"/>
      <c r="U49" s="54"/>
      <c r="V49" s="55"/>
      <c r="W49" s="55"/>
      <c r="X49" s="55"/>
      <c r="Y49" s="55"/>
      <c r="Z49" s="5"/>
      <c r="AB49" s="6" t="s">
        <v>93</v>
      </c>
      <c r="AC49" s="6" t="s">
        <v>93</v>
      </c>
    </row>
    <row r="50" spans="12:29" ht="24" customHeight="1">
      <c r="L50" s="235" t="s">
        <v>6</v>
      </c>
      <c r="M50" s="236"/>
      <c r="N50" s="236"/>
      <c r="O50" s="236"/>
      <c r="P50" s="237"/>
      <c r="Q50" s="215" t="s">
        <v>15</v>
      </c>
      <c r="R50" s="197"/>
      <c r="S50" s="197"/>
      <c r="T50" s="197"/>
      <c r="U50" s="198"/>
      <c r="V50" s="215" t="s">
        <v>16</v>
      </c>
      <c r="W50" s="197"/>
      <c r="X50" s="197"/>
      <c r="Y50" s="197"/>
      <c r="Z50" s="198"/>
      <c r="AB50" s="6" t="s">
        <v>94</v>
      </c>
      <c r="AC50" s="6" t="s">
        <v>94</v>
      </c>
    </row>
    <row r="51" spans="12:29" ht="24" customHeight="1">
      <c r="L51" s="238"/>
      <c r="M51" s="239"/>
      <c r="N51" s="239"/>
      <c r="O51" s="239"/>
      <c r="P51" s="240"/>
      <c r="Q51" s="241">
        <f>COUNTA($C$3:$C$33)</f>
        <v>22</v>
      </c>
      <c r="R51" s="197"/>
      <c r="S51" s="197"/>
      <c r="T51" s="197"/>
      <c r="U51" s="198"/>
      <c r="V51" s="241">
        <f>Q51+'2月'!V51:Z51</f>
        <v>236</v>
      </c>
      <c r="W51" s="197"/>
      <c r="X51" s="197"/>
      <c r="Y51" s="197"/>
      <c r="Z51" s="198"/>
      <c r="AB51" s="6"/>
      <c r="AC51" s="6"/>
    </row>
    <row r="52" spans="12:29" ht="25.5" customHeight="1">
      <c r="L52" s="165" t="s">
        <v>115</v>
      </c>
      <c r="M52" s="166"/>
      <c r="N52" s="166"/>
      <c r="O52" s="166"/>
      <c r="P52" s="167"/>
      <c r="Q52" s="158" t="s">
        <v>113</v>
      </c>
      <c r="R52" s="159"/>
      <c r="S52" s="159"/>
      <c r="T52" s="159"/>
      <c r="U52" s="159"/>
      <c r="V52" s="160" t="s">
        <v>114</v>
      </c>
      <c r="W52" s="161"/>
      <c r="X52" s="161"/>
      <c r="Y52" s="161"/>
      <c r="Z52" s="161"/>
      <c r="AB52" s="6" t="s">
        <v>95</v>
      </c>
      <c r="AC52" s="6" t="s">
        <v>95</v>
      </c>
    </row>
    <row r="53" spans="12:29" ht="25.5" customHeight="1">
      <c r="L53" s="168"/>
      <c r="M53" s="169"/>
      <c r="N53" s="169"/>
      <c r="O53" s="169"/>
      <c r="P53" s="170"/>
      <c r="Q53" s="162">
        <f>F40+F48+U48</f>
        <v>136</v>
      </c>
      <c r="R53" s="163"/>
      <c r="S53" s="163"/>
      <c r="T53" s="163"/>
      <c r="U53" s="163"/>
      <c r="V53" s="162">
        <f>X48+G40+G48</f>
        <v>1160</v>
      </c>
      <c r="W53" s="164"/>
      <c r="X53" s="164"/>
      <c r="Y53" s="164"/>
      <c r="Z53" s="164"/>
      <c r="AB53" s="6" t="s">
        <v>96</v>
      </c>
      <c r="AC53" s="6" t="s">
        <v>96</v>
      </c>
    </row>
    <row r="54" spans="28:29" ht="13.5">
      <c r="AB54" s="6" t="s">
        <v>97</v>
      </c>
      <c r="AC54" s="6" t="s">
        <v>97</v>
      </c>
    </row>
    <row r="55" spans="28:29" ht="13.5">
      <c r="AB55" s="6" t="s">
        <v>98</v>
      </c>
      <c r="AC55" s="6" t="s">
        <v>98</v>
      </c>
    </row>
    <row r="56" spans="28:29" ht="13.5">
      <c r="AB56" s="6" t="s">
        <v>99</v>
      </c>
      <c r="AC56" s="6" t="s">
        <v>99</v>
      </c>
    </row>
    <row r="57" spans="28:29" ht="13.5">
      <c r="AB57" s="6" t="s">
        <v>100</v>
      </c>
      <c r="AC57" s="6" t="s">
        <v>100</v>
      </c>
    </row>
    <row r="58" spans="28:29" ht="13.5">
      <c r="AB58" s="6" t="s">
        <v>101</v>
      </c>
      <c r="AC58" s="6" t="s">
        <v>101</v>
      </c>
    </row>
  </sheetData>
  <sheetProtection/>
  <mergeCells count="176">
    <mergeCell ref="U37:V37"/>
    <mergeCell ref="U30:V30"/>
    <mergeCell ref="U34:V34"/>
    <mergeCell ref="U39:V39"/>
    <mergeCell ref="U38:V38"/>
    <mergeCell ref="U35:V35"/>
    <mergeCell ref="U36:V36"/>
    <mergeCell ref="U32:V32"/>
    <mergeCell ref="U33:V33"/>
    <mergeCell ref="X16:Y16"/>
    <mergeCell ref="U31:V31"/>
    <mergeCell ref="U22:V22"/>
    <mergeCell ref="U23:V23"/>
    <mergeCell ref="U24:V24"/>
    <mergeCell ref="U25:V25"/>
    <mergeCell ref="U26:V26"/>
    <mergeCell ref="U18:V18"/>
    <mergeCell ref="X17:Y17"/>
    <mergeCell ref="X18:Y18"/>
    <mergeCell ref="X13:Y13"/>
    <mergeCell ref="U14:V14"/>
    <mergeCell ref="X15:Y15"/>
    <mergeCell ref="O15:S15"/>
    <mergeCell ref="X14:Y14"/>
    <mergeCell ref="U15:V15"/>
    <mergeCell ref="U13:V13"/>
    <mergeCell ref="X8:Y8"/>
    <mergeCell ref="X9:Y9"/>
    <mergeCell ref="O9:S9"/>
    <mergeCell ref="X12:Y12"/>
    <mergeCell ref="O12:S12"/>
    <mergeCell ref="U10:V10"/>
    <mergeCell ref="U11:V11"/>
    <mergeCell ref="U12:V12"/>
    <mergeCell ref="X4:Y4"/>
    <mergeCell ref="O4:S4"/>
    <mergeCell ref="X5:Y5"/>
    <mergeCell ref="U5:W5"/>
    <mergeCell ref="O5:S5"/>
    <mergeCell ref="U4:V4"/>
    <mergeCell ref="X6:Y6"/>
    <mergeCell ref="X10:Y10"/>
    <mergeCell ref="O10:S10"/>
    <mergeCell ref="O11:S11"/>
    <mergeCell ref="O8:S8"/>
    <mergeCell ref="U7:V7"/>
    <mergeCell ref="U8:V8"/>
    <mergeCell ref="U9:V9"/>
    <mergeCell ref="X11:Y11"/>
    <mergeCell ref="X7:Y7"/>
    <mergeCell ref="O1:Y1"/>
    <mergeCell ref="A1:J1"/>
    <mergeCell ref="U3:W3"/>
    <mergeCell ref="L3:T3"/>
    <mergeCell ref="L2:Z2"/>
    <mergeCell ref="X3:Z3"/>
    <mergeCell ref="A2:B2"/>
    <mergeCell ref="O36:S36"/>
    <mergeCell ref="O37:S37"/>
    <mergeCell ref="O6:S6"/>
    <mergeCell ref="O7:S7"/>
    <mergeCell ref="O18:S18"/>
    <mergeCell ref="O19:S19"/>
    <mergeCell ref="O17:S17"/>
    <mergeCell ref="O13:S13"/>
    <mergeCell ref="O14:S14"/>
    <mergeCell ref="O16:S16"/>
    <mergeCell ref="O32:S32"/>
    <mergeCell ref="O33:S33"/>
    <mergeCell ref="U6:V6"/>
    <mergeCell ref="O39:S39"/>
    <mergeCell ref="O31:S31"/>
    <mergeCell ref="U19:V19"/>
    <mergeCell ref="U16:V16"/>
    <mergeCell ref="U17:V17"/>
    <mergeCell ref="O21:S21"/>
    <mergeCell ref="O34:S34"/>
    <mergeCell ref="U27:V27"/>
    <mergeCell ref="U28:V28"/>
    <mergeCell ref="O26:S26"/>
    <mergeCell ref="U29:V29"/>
    <mergeCell ref="O38:S38"/>
    <mergeCell ref="O30:S30"/>
    <mergeCell ref="O35:S35"/>
    <mergeCell ref="O27:S27"/>
    <mergeCell ref="O28:S28"/>
    <mergeCell ref="O29:S29"/>
    <mergeCell ref="U21:V21"/>
    <mergeCell ref="U20:V20"/>
    <mergeCell ref="O25:S25"/>
    <mergeCell ref="X19:Y19"/>
    <mergeCell ref="X22:Y22"/>
    <mergeCell ref="X20:Y20"/>
    <mergeCell ref="O22:S22"/>
    <mergeCell ref="O23:S23"/>
    <mergeCell ref="O24:S24"/>
    <mergeCell ref="O20:S20"/>
    <mergeCell ref="X21:Y21"/>
    <mergeCell ref="X24:Y24"/>
    <mergeCell ref="X23:Y23"/>
    <mergeCell ref="X25:Y25"/>
    <mergeCell ref="X26:Y26"/>
    <mergeCell ref="X27:Y27"/>
    <mergeCell ref="X41:Y41"/>
    <mergeCell ref="X37:Y37"/>
    <mergeCell ref="X38:Y38"/>
    <mergeCell ref="X39:Y39"/>
    <mergeCell ref="X40:Y40"/>
    <mergeCell ref="X29:Y29"/>
    <mergeCell ref="X31:Y31"/>
    <mergeCell ref="X30:Y30"/>
    <mergeCell ref="L4:L28"/>
    <mergeCell ref="M7:M19"/>
    <mergeCell ref="M20:M28"/>
    <mergeCell ref="L29:L47"/>
    <mergeCell ref="M29:M37"/>
    <mergeCell ref="M38:M47"/>
    <mergeCell ref="X35:Y35"/>
    <mergeCell ref="X33:Y33"/>
    <mergeCell ref="M4:M6"/>
    <mergeCell ref="O41:S41"/>
    <mergeCell ref="U41:V41"/>
    <mergeCell ref="U40:V40"/>
    <mergeCell ref="X32:Y32"/>
    <mergeCell ref="X36:Y36"/>
    <mergeCell ref="X28:Y28"/>
    <mergeCell ref="X34:Y34"/>
    <mergeCell ref="V50:Z50"/>
    <mergeCell ref="Q51:U51"/>
    <mergeCell ref="V51:Z51"/>
    <mergeCell ref="X42:Y42"/>
    <mergeCell ref="O45:S45"/>
    <mergeCell ref="U45:V45"/>
    <mergeCell ref="X45:Y45"/>
    <mergeCell ref="O43:S43"/>
    <mergeCell ref="U43:V43"/>
    <mergeCell ref="X43:Y43"/>
    <mergeCell ref="C44:E44"/>
    <mergeCell ref="C46:E46"/>
    <mergeCell ref="C47:E47"/>
    <mergeCell ref="O46:S46"/>
    <mergeCell ref="U46:V46"/>
    <mergeCell ref="X46:Y46"/>
    <mergeCell ref="O47:S47"/>
    <mergeCell ref="O44:S44"/>
    <mergeCell ref="X44:Y44"/>
    <mergeCell ref="O42:S42"/>
    <mergeCell ref="U42:V42"/>
    <mergeCell ref="U44:V44"/>
    <mergeCell ref="L50:P51"/>
    <mergeCell ref="B41:B48"/>
    <mergeCell ref="C41:E41"/>
    <mergeCell ref="L48:T48"/>
    <mergeCell ref="C48:E48"/>
    <mergeCell ref="C42:E42"/>
    <mergeCell ref="C43:E43"/>
    <mergeCell ref="C40:E40"/>
    <mergeCell ref="O40:S40"/>
    <mergeCell ref="A35:A48"/>
    <mergeCell ref="C35:E35"/>
    <mergeCell ref="B36:B40"/>
    <mergeCell ref="C36:E36"/>
    <mergeCell ref="C37:E37"/>
    <mergeCell ref="C38:E38"/>
    <mergeCell ref="C45:E45"/>
    <mergeCell ref="C39:E39"/>
    <mergeCell ref="X48:Y48"/>
    <mergeCell ref="U47:V47"/>
    <mergeCell ref="X47:Y47"/>
    <mergeCell ref="L52:P53"/>
    <mergeCell ref="Q52:U52"/>
    <mergeCell ref="V52:Z52"/>
    <mergeCell ref="Q53:U53"/>
    <mergeCell ref="V53:Z53"/>
    <mergeCell ref="U48:V48"/>
    <mergeCell ref="Q50:U50"/>
  </mergeCells>
  <dataValidations count="1">
    <dataValidation type="list" allowBlank="1" showInputMessage="1" showErrorMessage="1" sqref="C3:J33">
      <formula1>$AC$4:$AC$58</formula1>
    </dataValidation>
  </dataValidations>
  <printOptions/>
  <pageMargins left="0.6299212598425197" right="0.35433070866141736" top="0.9055118110236221" bottom="0.3937007874015748" header="0.5118110236220472" footer="0.5118110236220472"/>
  <pageSetup horizontalDpi="360" verticalDpi="36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11"/>
  <sheetViews>
    <sheetView zoomScale="60" zoomScaleNormal="60" zoomScalePageLayoutView="0" workbookViewId="0" topLeftCell="A1">
      <selection activeCell="E5" sqref="D5:E5"/>
    </sheetView>
  </sheetViews>
  <sheetFormatPr defaultColWidth="9.00390625" defaultRowHeight="13.5"/>
  <cols>
    <col min="1" max="1" width="8.875" style="62" customWidth="1"/>
    <col min="2" max="2" width="63.625" style="62" customWidth="1"/>
    <col min="3" max="16384" width="9.00390625" style="62" customWidth="1"/>
  </cols>
  <sheetData>
    <row r="1" ht="14.25" thickBot="1"/>
    <row r="2" spans="1:2" ht="50.25" customHeight="1" thickBot="1">
      <c r="A2" s="63" t="s">
        <v>117</v>
      </c>
      <c r="B2" s="64" t="s">
        <v>118</v>
      </c>
    </row>
    <row r="3" spans="1:2" ht="60" customHeight="1" thickBot="1">
      <c r="A3" s="64">
        <v>1</v>
      </c>
      <c r="B3" s="65" t="s">
        <v>119</v>
      </c>
    </row>
    <row r="4" spans="1:2" ht="60" customHeight="1" thickBot="1">
      <c r="A4" s="64">
        <v>2</v>
      </c>
      <c r="B4" s="65" t="s">
        <v>120</v>
      </c>
    </row>
    <row r="5" spans="1:2" ht="60" customHeight="1" thickBot="1">
      <c r="A5" s="64">
        <v>3</v>
      </c>
      <c r="B5" s="65" t="s">
        <v>208</v>
      </c>
    </row>
    <row r="6" spans="1:2" ht="60" customHeight="1" thickBot="1">
      <c r="A6" s="64">
        <v>4</v>
      </c>
      <c r="B6" s="65" t="s">
        <v>121</v>
      </c>
    </row>
    <row r="7" spans="1:2" ht="60" customHeight="1" thickBot="1">
      <c r="A7" s="64"/>
      <c r="B7" s="66"/>
    </row>
    <row r="8" spans="1:2" ht="60" customHeight="1" thickBot="1">
      <c r="A8" s="64">
        <v>5</v>
      </c>
      <c r="B8" s="65" t="s">
        <v>122</v>
      </c>
    </row>
    <row r="9" spans="1:2" ht="60" customHeight="1" thickBot="1">
      <c r="A9" s="64">
        <v>6</v>
      </c>
      <c r="B9" s="65" t="s">
        <v>123</v>
      </c>
    </row>
    <row r="10" spans="1:2" ht="60" customHeight="1" thickBot="1">
      <c r="A10" s="64">
        <v>7</v>
      </c>
      <c r="B10" s="65" t="s">
        <v>124</v>
      </c>
    </row>
    <row r="11" spans="1:2" ht="60" customHeight="1" thickBot="1">
      <c r="A11" s="64">
        <v>8</v>
      </c>
      <c r="B11" s="65" t="s">
        <v>125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8"/>
  <sheetViews>
    <sheetView zoomScale="75" zoomScaleNormal="75" zoomScaleSheetLayoutView="75" zoomScalePageLayoutView="0" workbookViewId="0" topLeftCell="A1">
      <pane xSplit="2" ySplit="2" topLeftCell="C9" activePane="bottomRight" state="frozen"/>
      <selection pane="topLeft" activeCell="O38" sqref="O38:S45"/>
      <selection pane="topRight" activeCell="O38" sqref="O38:S45"/>
      <selection pane="bottomLeft" activeCell="O38" sqref="O38:S45"/>
      <selection pane="bottomRight" activeCell="O38" sqref="O38:S45"/>
    </sheetView>
  </sheetViews>
  <sheetFormatPr defaultColWidth="9.00390625" defaultRowHeight="13.5"/>
  <cols>
    <col min="1" max="2" width="3.625" style="2" customWidth="1"/>
    <col min="3" max="10" width="9.00390625" style="2" customWidth="1"/>
    <col min="11" max="11" width="1.625" style="2" customWidth="1"/>
    <col min="12" max="13" width="2.75390625" style="2" customWidth="1"/>
    <col min="14" max="14" width="1.625" style="2" customWidth="1"/>
    <col min="15" max="16" width="6.625" style="2" customWidth="1"/>
    <col min="17" max="17" width="1.4921875" style="2" customWidth="1"/>
    <col min="18" max="20" width="1.625" style="2" customWidth="1"/>
    <col min="21" max="21" width="5.00390625" style="56" customWidth="1"/>
    <col min="22" max="24" width="1.625" style="56" customWidth="1"/>
    <col min="25" max="25" width="5.00390625" style="56" customWidth="1"/>
    <col min="26" max="26" width="1.625" style="2" customWidth="1"/>
    <col min="27" max="27" width="9.00390625" style="2" customWidth="1"/>
    <col min="28" max="28" width="11.375" style="6" customWidth="1"/>
    <col min="29" max="16384" width="9.00390625" style="2" customWidth="1"/>
  </cols>
  <sheetData>
    <row r="1" spans="1:33" ht="29.25" customHeight="1">
      <c r="A1" s="208" t="s">
        <v>4</v>
      </c>
      <c r="B1" s="208"/>
      <c r="C1" s="208"/>
      <c r="D1" s="208"/>
      <c r="E1" s="208"/>
      <c r="F1" s="208"/>
      <c r="G1" s="208"/>
      <c r="H1" s="208"/>
      <c r="I1" s="208"/>
      <c r="J1" s="208"/>
      <c r="K1" s="1"/>
      <c r="L1" s="1"/>
      <c r="M1" s="1"/>
      <c r="N1" s="1"/>
      <c r="O1" s="207" t="s">
        <v>126</v>
      </c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9"/>
      <c r="AE1" s="1"/>
      <c r="AF1" s="1"/>
      <c r="AG1" s="1"/>
    </row>
    <row r="2" spans="1:26" ht="42.75" customHeight="1">
      <c r="A2" s="205" t="s">
        <v>17</v>
      </c>
      <c r="B2" s="206"/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L2" s="215" t="s">
        <v>7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7"/>
    </row>
    <row r="3" spans="1:26" ht="24" customHeight="1">
      <c r="A3" s="13">
        <v>39904</v>
      </c>
      <c r="B3" s="12" t="str">
        <f>TEXT(WEEKDAY(A3),"aaa")</f>
        <v>水</v>
      </c>
      <c r="C3" s="15"/>
      <c r="D3" s="15"/>
      <c r="E3" s="15"/>
      <c r="F3" s="15"/>
      <c r="G3" s="15"/>
      <c r="H3" s="15"/>
      <c r="I3" s="15"/>
      <c r="J3" s="15"/>
      <c r="K3" s="16"/>
      <c r="L3" s="212" t="s">
        <v>8</v>
      </c>
      <c r="M3" s="213"/>
      <c r="N3" s="213"/>
      <c r="O3" s="213"/>
      <c r="P3" s="213"/>
      <c r="Q3" s="213"/>
      <c r="R3" s="213"/>
      <c r="S3" s="213"/>
      <c r="T3" s="214"/>
      <c r="U3" s="209" t="s">
        <v>9</v>
      </c>
      <c r="V3" s="210"/>
      <c r="W3" s="211"/>
      <c r="X3" s="218" t="s">
        <v>3</v>
      </c>
      <c r="Y3" s="219"/>
      <c r="Z3" s="220"/>
    </row>
    <row r="4" spans="1:31" ht="24" customHeight="1">
      <c r="A4" s="13">
        <v>39905</v>
      </c>
      <c r="B4" s="12" t="str">
        <f aca="true" t="shared" si="0" ref="B4:B23">TEXT(WEEKDAY(A4),"aaa")</f>
        <v>木</v>
      </c>
      <c r="C4" s="15" t="s">
        <v>12</v>
      </c>
      <c r="D4" s="15" t="s">
        <v>2</v>
      </c>
      <c r="E4" s="15" t="s">
        <v>61</v>
      </c>
      <c r="F4" s="15" t="s">
        <v>61</v>
      </c>
      <c r="G4" s="74" t="s">
        <v>104</v>
      </c>
      <c r="H4" s="74" t="s">
        <v>104</v>
      </c>
      <c r="I4" s="74" t="s">
        <v>50</v>
      </c>
      <c r="J4" s="74" t="s">
        <v>50</v>
      </c>
      <c r="K4" s="16"/>
      <c r="L4" s="189" t="s">
        <v>24</v>
      </c>
      <c r="M4" s="244" t="s">
        <v>10</v>
      </c>
      <c r="N4" s="17"/>
      <c r="O4" s="199" t="s">
        <v>19</v>
      </c>
      <c r="P4" s="199"/>
      <c r="Q4" s="199"/>
      <c r="R4" s="199"/>
      <c r="S4" s="199"/>
      <c r="T4" s="18"/>
      <c r="U4" s="179">
        <f>COUNTIF($C$3:$J$39,AB4)</f>
        <v>1</v>
      </c>
      <c r="V4" s="192"/>
      <c r="W4" s="30"/>
      <c r="X4" s="179">
        <f>U4</f>
        <v>1</v>
      </c>
      <c r="Y4" s="180"/>
      <c r="Z4" s="19"/>
      <c r="AA4" s="2">
        <v>22</v>
      </c>
      <c r="AB4" s="5" t="s">
        <v>12</v>
      </c>
      <c r="AC4" s="5" t="s">
        <v>12</v>
      </c>
      <c r="AE4" s="38"/>
    </row>
    <row r="5" spans="1:31" ht="24" customHeight="1">
      <c r="A5" s="13">
        <v>39906</v>
      </c>
      <c r="B5" s="12" t="str">
        <f t="shared" si="0"/>
        <v>金</v>
      </c>
      <c r="C5" s="15" t="s">
        <v>61</v>
      </c>
      <c r="D5" s="15" t="s">
        <v>32</v>
      </c>
      <c r="E5" s="15" t="s">
        <v>0</v>
      </c>
      <c r="F5" s="15" t="s">
        <v>0</v>
      </c>
      <c r="G5" s="74" t="s">
        <v>104</v>
      </c>
      <c r="H5" s="74" t="s">
        <v>104</v>
      </c>
      <c r="I5" s="74" t="s">
        <v>50</v>
      </c>
      <c r="J5" s="74" t="s">
        <v>50</v>
      </c>
      <c r="K5" s="16"/>
      <c r="L5" s="190"/>
      <c r="M5" s="245"/>
      <c r="N5" s="17"/>
      <c r="O5" s="199"/>
      <c r="P5" s="199"/>
      <c r="Q5" s="199"/>
      <c r="R5" s="199"/>
      <c r="S5" s="199"/>
      <c r="T5" s="18"/>
      <c r="U5" s="203"/>
      <c r="V5" s="204"/>
      <c r="W5" s="221"/>
      <c r="X5" s="203"/>
      <c r="Y5" s="204"/>
      <c r="Z5" s="20"/>
      <c r="AB5" s="4"/>
      <c r="AC5" s="4" t="s">
        <v>129</v>
      </c>
      <c r="AD5" s="4"/>
      <c r="AE5" s="32"/>
    </row>
    <row r="6" spans="1:32" ht="24" customHeight="1">
      <c r="A6" s="13">
        <v>39907</v>
      </c>
      <c r="B6" s="12" t="str">
        <f t="shared" si="0"/>
        <v>土</v>
      </c>
      <c r="C6" s="39"/>
      <c r="D6" s="39"/>
      <c r="E6" s="39"/>
      <c r="F6" s="39"/>
      <c r="G6" s="39"/>
      <c r="H6" s="39"/>
      <c r="I6" s="39"/>
      <c r="J6" s="39"/>
      <c r="K6" s="16"/>
      <c r="L6" s="190"/>
      <c r="M6" s="246"/>
      <c r="N6" s="21"/>
      <c r="O6" s="199" t="s">
        <v>5</v>
      </c>
      <c r="P6" s="199"/>
      <c r="Q6" s="199"/>
      <c r="R6" s="199"/>
      <c r="S6" s="199"/>
      <c r="T6" s="18"/>
      <c r="U6" s="179">
        <f>SUM(U4:W5)</f>
        <v>1</v>
      </c>
      <c r="V6" s="192"/>
      <c r="W6" s="30"/>
      <c r="X6" s="179">
        <f>SUM(X4:Y5)</f>
        <v>1</v>
      </c>
      <c r="Y6" s="180"/>
      <c r="Z6" s="19"/>
      <c r="AB6" s="4"/>
      <c r="AC6" s="4"/>
      <c r="AE6" s="36"/>
      <c r="AF6" s="2" t="s">
        <v>59</v>
      </c>
    </row>
    <row r="7" spans="1:32" ht="24" customHeight="1">
      <c r="A7" s="13">
        <v>39908</v>
      </c>
      <c r="B7" s="12" t="str">
        <f t="shared" si="0"/>
        <v>日</v>
      </c>
      <c r="C7" s="39"/>
      <c r="D7" s="39"/>
      <c r="E7" s="39"/>
      <c r="F7" s="39"/>
      <c r="G7" s="39"/>
      <c r="H7" s="39"/>
      <c r="I7" s="39"/>
      <c r="J7" s="39"/>
      <c r="K7" s="16"/>
      <c r="L7" s="190"/>
      <c r="M7" s="247" t="s">
        <v>22</v>
      </c>
      <c r="N7" s="22"/>
      <c r="O7" s="199" t="s">
        <v>61</v>
      </c>
      <c r="P7" s="199"/>
      <c r="Q7" s="199"/>
      <c r="R7" s="199"/>
      <c r="S7" s="199"/>
      <c r="T7" s="18"/>
      <c r="U7" s="179">
        <f>COUNTIF($C$3:$J$39,AB7)</f>
        <v>21</v>
      </c>
      <c r="V7" s="192"/>
      <c r="W7" s="30"/>
      <c r="X7" s="179">
        <f aca="true" t="shared" si="1" ref="X7:X18">U7</f>
        <v>21</v>
      </c>
      <c r="Y7" s="180"/>
      <c r="Z7" s="19"/>
      <c r="AA7" s="2">
        <v>28</v>
      </c>
      <c r="AB7" s="4" t="s">
        <v>61</v>
      </c>
      <c r="AC7" s="4" t="s">
        <v>61</v>
      </c>
      <c r="AE7" s="33"/>
      <c r="AF7" s="2" t="s">
        <v>57</v>
      </c>
    </row>
    <row r="8" spans="1:32" ht="24" customHeight="1">
      <c r="A8" s="13">
        <v>39909</v>
      </c>
      <c r="B8" s="12" t="str">
        <f t="shared" si="0"/>
        <v>月</v>
      </c>
      <c r="C8" s="15" t="s">
        <v>61</v>
      </c>
      <c r="D8" s="61" t="s">
        <v>20</v>
      </c>
      <c r="E8" s="15" t="s">
        <v>2</v>
      </c>
      <c r="F8" s="61" t="s">
        <v>1</v>
      </c>
      <c r="G8" s="74" t="s">
        <v>104</v>
      </c>
      <c r="H8" s="74" t="s">
        <v>104</v>
      </c>
      <c r="I8" s="74" t="s">
        <v>50</v>
      </c>
      <c r="J8" s="74" t="s">
        <v>50</v>
      </c>
      <c r="K8" s="16"/>
      <c r="L8" s="190"/>
      <c r="M8" s="242"/>
      <c r="N8" s="23"/>
      <c r="O8" s="199" t="s">
        <v>0</v>
      </c>
      <c r="P8" s="199"/>
      <c r="Q8" s="199"/>
      <c r="R8" s="199"/>
      <c r="S8" s="199"/>
      <c r="T8" s="18"/>
      <c r="U8" s="179">
        <f aca="true" t="shared" si="2" ref="U8:U18">COUNTIF($C$3:$J$39,AB8)</f>
        <v>7</v>
      </c>
      <c r="V8" s="192"/>
      <c r="W8" s="30"/>
      <c r="X8" s="179">
        <f t="shared" si="1"/>
        <v>7</v>
      </c>
      <c r="Y8" s="180"/>
      <c r="Z8" s="19"/>
      <c r="AA8" s="2">
        <v>40</v>
      </c>
      <c r="AB8" s="4" t="s">
        <v>0</v>
      </c>
      <c r="AC8" s="4" t="s">
        <v>0</v>
      </c>
      <c r="AE8" s="35"/>
      <c r="AF8" s="2" t="s">
        <v>58</v>
      </c>
    </row>
    <row r="9" spans="1:32" ht="24" customHeight="1">
      <c r="A9" s="13">
        <v>39910</v>
      </c>
      <c r="B9" s="12" t="str">
        <f t="shared" si="0"/>
        <v>火</v>
      </c>
      <c r="C9" s="15" t="s">
        <v>61</v>
      </c>
      <c r="D9" s="15" t="s">
        <v>127</v>
      </c>
      <c r="E9" s="15" t="s">
        <v>2</v>
      </c>
      <c r="F9" s="61" t="s">
        <v>1</v>
      </c>
      <c r="G9" s="74" t="s">
        <v>51</v>
      </c>
      <c r="H9" s="74" t="s">
        <v>51</v>
      </c>
      <c r="I9" s="74" t="s">
        <v>53</v>
      </c>
      <c r="J9" s="74" t="s">
        <v>53</v>
      </c>
      <c r="K9" s="16"/>
      <c r="L9" s="190"/>
      <c r="M9" s="242"/>
      <c r="N9" s="23"/>
      <c r="O9" s="199" t="s">
        <v>20</v>
      </c>
      <c r="P9" s="199"/>
      <c r="Q9" s="199"/>
      <c r="R9" s="199"/>
      <c r="S9" s="199"/>
      <c r="T9" s="18"/>
      <c r="U9" s="179">
        <f t="shared" si="2"/>
        <v>7</v>
      </c>
      <c r="V9" s="192"/>
      <c r="W9" s="30"/>
      <c r="X9" s="179">
        <f t="shared" si="1"/>
        <v>7</v>
      </c>
      <c r="Y9" s="180"/>
      <c r="Z9" s="19"/>
      <c r="AA9" s="2">
        <v>42</v>
      </c>
      <c r="AB9" s="4" t="s">
        <v>20</v>
      </c>
      <c r="AC9" s="4" t="s">
        <v>20</v>
      </c>
      <c r="AE9" s="34"/>
      <c r="AF9" s="2" t="s">
        <v>60</v>
      </c>
    </row>
    <row r="10" spans="1:31" ht="24" customHeight="1">
      <c r="A10" s="13">
        <v>39911</v>
      </c>
      <c r="B10" s="12" t="str">
        <f t="shared" si="0"/>
        <v>水</v>
      </c>
      <c r="C10" s="15" t="s">
        <v>61</v>
      </c>
      <c r="D10" s="15" t="s">
        <v>28</v>
      </c>
      <c r="E10" s="15" t="s">
        <v>2</v>
      </c>
      <c r="F10" s="61" t="s">
        <v>1</v>
      </c>
      <c r="G10" s="74" t="s">
        <v>29</v>
      </c>
      <c r="H10" s="74" t="s">
        <v>29</v>
      </c>
      <c r="I10" s="74" t="s">
        <v>29</v>
      </c>
      <c r="J10" s="74" t="s">
        <v>29</v>
      </c>
      <c r="K10" s="16"/>
      <c r="L10" s="190"/>
      <c r="M10" s="242"/>
      <c r="N10" s="23"/>
      <c r="O10" s="199" t="s">
        <v>62</v>
      </c>
      <c r="P10" s="199"/>
      <c r="Q10" s="199"/>
      <c r="R10" s="199"/>
      <c r="S10" s="199"/>
      <c r="T10" s="18"/>
      <c r="U10" s="179">
        <f t="shared" si="2"/>
        <v>5</v>
      </c>
      <c r="V10" s="192"/>
      <c r="W10" s="30"/>
      <c r="X10" s="179">
        <f t="shared" si="1"/>
        <v>5</v>
      </c>
      <c r="Y10" s="180"/>
      <c r="Z10" s="19"/>
      <c r="AA10" s="2">
        <v>22</v>
      </c>
      <c r="AB10" s="4" t="s">
        <v>62</v>
      </c>
      <c r="AC10" s="4" t="s">
        <v>62</v>
      </c>
      <c r="AE10" s="37"/>
    </row>
    <row r="11" spans="1:29" ht="24" customHeight="1">
      <c r="A11" s="13">
        <v>39912</v>
      </c>
      <c r="B11" s="12" t="str">
        <f t="shared" si="0"/>
        <v>木</v>
      </c>
      <c r="C11" s="15" t="s">
        <v>61</v>
      </c>
      <c r="D11" s="15" t="s">
        <v>62</v>
      </c>
      <c r="E11" s="15" t="s">
        <v>2</v>
      </c>
      <c r="F11" s="61" t="s">
        <v>1</v>
      </c>
      <c r="G11" s="74" t="s">
        <v>53</v>
      </c>
      <c r="H11" s="74" t="s">
        <v>53</v>
      </c>
      <c r="I11" s="74" t="s">
        <v>51</v>
      </c>
      <c r="J11" s="74" t="s">
        <v>51</v>
      </c>
      <c r="K11" s="16"/>
      <c r="L11" s="190"/>
      <c r="M11" s="242"/>
      <c r="N11" s="23"/>
      <c r="O11" s="199" t="s">
        <v>63</v>
      </c>
      <c r="P11" s="199"/>
      <c r="Q11" s="199"/>
      <c r="R11" s="199"/>
      <c r="S11" s="199"/>
      <c r="T11" s="18"/>
      <c r="U11" s="179">
        <f t="shared" si="2"/>
        <v>7</v>
      </c>
      <c r="V11" s="192"/>
      <c r="W11" s="30"/>
      <c r="X11" s="179">
        <f t="shared" si="1"/>
        <v>7</v>
      </c>
      <c r="Y11" s="180"/>
      <c r="Z11" s="19"/>
      <c r="AA11" s="2">
        <v>24</v>
      </c>
      <c r="AB11" s="4" t="s">
        <v>102</v>
      </c>
      <c r="AC11" s="4" t="s">
        <v>102</v>
      </c>
    </row>
    <row r="12" spans="1:29" ht="24" customHeight="1">
      <c r="A12" s="13">
        <v>39913</v>
      </c>
      <c r="B12" s="12" t="str">
        <f t="shared" si="0"/>
        <v>金</v>
      </c>
      <c r="C12" s="15" t="s">
        <v>61</v>
      </c>
      <c r="D12" s="15" t="s">
        <v>0</v>
      </c>
      <c r="E12" s="15" t="s">
        <v>2</v>
      </c>
      <c r="F12" s="61" t="s">
        <v>1</v>
      </c>
      <c r="G12" s="74" t="s">
        <v>104</v>
      </c>
      <c r="H12" s="74" t="s">
        <v>104</v>
      </c>
      <c r="I12" s="74" t="s">
        <v>50</v>
      </c>
      <c r="J12" s="74" t="s">
        <v>50</v>
      </c>
      <c r="K12" s="16"/>
      <c r="L12" s="190"/>
      <c r="M12" s="242"/>
      <c r="N12" s="23"/>
      <c r="O12" s="199" t="s">
        <v>11</v>
      </c>
      <c r="P12" s="199"/>
      <c r="Q12" s="199"/>
      <c r="R12" s="199"/>
      <c r="S12" s="199"/>
      <c r="T12" s="18"/>
      <c r="U12" s="179">
        <f t="shared" si="2"/>
        <v>14</v>
      </c>
      <c r="V12" s="192"/>
      <c r="W12" s="30"/>
      <c r="X12" s="179">
        <f t="shared" si="1"/>
        <v>14</v>
      </c>
      <c r="Y12" s="180"/>
      <c r="Z12" s="19"/>
      <c r="AA12" s="2">
        <v>18</v>
      </c>
      <c r="AB12" s="4" t="s">
        <v>32</v>
      </c>
      <c r="AC12" s="4" t="s">
        <v>32</v>
      </c>
    </row>
    <row r="13" spans="1:29" ht="24" customHeight="1">
      <c r="A13" s="13">
        <v>39914</v>
      </c>
      <c r="B13" s="12" t="str">
        <f t="shared" si="0"/>
        <v>土</v>
      </c>
      <c r="C13" s="39"/>
      <c r="D13" s="39"/>
      <c r="E13" s="39"/>
      <c r="F13" s="39"/>
      <c r="G13" s="39"/>
      <c r="H13" s="39"/>
      <c r="I13" s="39"/>
      <c r="J13" s="39"/>
      <c r="K13" s="16"/>
      <c r="L13" s="190"/>
      <c r="M13" s="242"/>
      <c r="N13" s="23"/>
      <c r="O13" s="199" t="s">
        <v>64</v>
      </c>
      <c r="P13" s="199"/>
      <c r="Q13" s="199"/>
      <c r="R13" s="199"/>
      <c r="S13" s="199"/>
      <c r="T13" s="18"/>
      <c r="U13" s="179">
        <f t="shared" si="2"/>
        <v>0</v>
      </c>
      <c r="V13" s="192"/>
      <c r="W13" s="30"/>
      <c r="X13" s="179">
        <f>U13</f>
        <v>0</v>
      </c>
      <c r="Y13" s="180"/>
      <c r="Z13" s="19"/>
      <c r="AB13" s="4" t="s">
        <v>103</v>
      </c>
      <c r="AC13" s="4" t="s">
        <v>103</v>
      </c>
    </row>
    <row r="14" spans="1:29" ht="24" customHeight="1">
      <c r="A14" s="13">
        <v>39915</v>
      </c>
      <c r="B14" s="12" t="str">
        <f t="shared" si="0"/>
        <v>日</v>
      </c>
      <c r="C14" s="39"/>
      <c r="D14" s="39"/>
      <c r="E14" s="39"/>
      <c r="F14" s="39"/>
      <c r="G14" s="39"/>
      <c r="H14" s="39"/>
      <c r="I14" s="39"/>
      <c r="J14" s="39"/>
      <c r="K14" s="16"/>
      <c r="L14" s="190"/>
      <c r="M14" s="242"/>
      <c r="N14" s="23"/>
      <c r="O14" s="199" t="s">
        <v>21</v>
      </c>
      <c r="P14" s="199"/>
      <c r="Q14" s="199"/>
      <c r="R14" s="199"/>
      <c r="S14" s="199"/>
      <c r="T14" s="18"/>
      <c r="U14" s="179">
        <f t="shared" si="2"/>
        <v>3</v>
      </c>
      <c r="V14" s="192"/>
      <c r="W14" s="30"/>
      <c r="X14" s="179">
        <f>U14</f>
        <v>3</v>
      </c>
      <c r="Y14" s="180"/>
      <c r="Z14" s="19"/>
      <c r="AB14" s="4" t="s">
        <v>28</v>
      </c>
      <c r="AC14" s="4" t="s">
        <v>28</v>
      </c>
    </row>
    <row r="15" spans="1:29" ht="24" customHeight="1">
      <c r="A15" s="13">
        <v>39916</v>
      </c>
      <c r="B15" s="12" t="str">
        <f t="shared" si="0"/>
        <v>月</v>
      </c>
      <c r="C15" s="15" t="s">
        <v>61</v>
      </c>
      <c r="D15" s="15" t="s">
        <v>32</v>
      </c>
      <c r="E15" s="61" t="s">
        <v>20</v>
      </c>
      <c r="F15" s="61" t="s">
        <v>20</v>
      </c>
      <c r="G15" s="72" t="s">
        <v>128</v>
      </c>
      <c r="H15" s="72" t="s">
        <v>128</v>
      </c>
      <c r="I15" s="72" t="s">
        <v>128</v>
      </c>
      <c r="J15" s="72" t="s">
        <v>128</v>
      </c>
      <c r="K15" s="16"/>
      <c r="L15" s="190"/>
      <c r="M15" s="242"/>
      <c r="N15" s="23"/>
      <c r="O15" s="199" t="s">
        <v>2</v>
      </c>
      <c r="P15" s="199"/>
      <c r="Q15" s="199"/>
      <c r="R15" s="199"/>
      <c r="S15" s="199"/>
      <c r="T15" s="18"/>
      <c r="U15" s="179">
        <f t="shared" si="2"/>
        <v>6</v>
      </c>
      <c r="V15" s="192"/>
      <c r="W15" s="30"/>
      <c r="X15" s="179">
        <f>U15</f>
        <v>6</v>
      </c>
      <c r="Y15" s="180"/>
      <c r="Z15" s="19"/>
      <c r="AB15" s="4" t="s">
        <v>2</v>
      </c>
      <c r="AC15" s="4" t="s">
        <v>2</v>
      </c>
    </row>
    <row r="16" spans="1:29" ht="24" customHeight="1">
      <c r="A16" s="13">
        <v>39917</v>
      </c>
      <c r="B16" s="12" t="str">
        <f t="shared" si="0"/>
        <v>火</v>
      </c>
      <c r="C16" s="15" t="s">
        <v>61</v>
      </c>
      <c r="D16" s="15" t="s">
        <v>32</v>
      </c>
      <c r="E16" s="15" t="s">
        <v>127</v>
      </c>
      <c r="F16" s="15" t="s">
        <v>127</v>
      </c>
      <c r="G16" s="72" t="s">
        <v>128</v>
      </c>
      <c r="H16" s="72" t="s">
        <v>128</v>
      </c>
      <c r="I16" s="72" t="s">
        <v>128</v>
      </c>
      <c r="J16" s="72" t="s">
        <v>128</v>
      </c>
      <c r="K16" s="16"/>
      <c r="L16" s="190"/>
      <c r="M16" s="242"/>
      <c r="N16" s="23"/>
      <c r="O16" s="199"/>
      <c r="P16" s="199"/>
      <c r="Q16" s="199"/>
      <c r="R16" s="199"/>
      <c r="S16" s="199"/>
      <c r="T16" s="18"/>
      <c r="U16" s="179">
        <f t="shared" si="2"/>
        <v>0</v>
      </c>
      <c r="V16" s="192"/>
      <c r="W16" s="30"/>
      <c r="X16" s="179">
        <f>U16</f>
        <v>0</v>
      </c>
      <c r="Y16" s="180"/>
      <c r="Z16" s="19"/>
      <c r="AB16" s="4"/>
      <c r="AC16" s="4"/>
    </row>
    <row r="17" spans="1:29" ht="24" customHeight="1">
      <c r="A17" s="13">
        <v>39918</v>
      </c>
      <c r="B17" s="12" t="str">
        <f t="shared" si="0"/>
        <v>水</v>
      </c>
      <c r="C17" s="15" t="s">
        <v>61</v>
      </c>
      <c r="D17" s="15" t="s">
        <v>32</v>
      </c>
      <c r="E17" s="74" t="s">
        <v>29</v>
      </c>
      <c r="F17" s="74" t="s">
        <v>29</v>
      </c>
      <c r="G17" s="72" t="s">
        <v>128</v>
      </c>
      <c r="H17" s="72" t="s">
        <v>128</v>
      </c>
      <c r="I17" s="72" t="s">
        <v>128</v>
      </c>
      <c r="J17" s="72" t="s">
        <v>128</v>
      </c>
      <c r="K17" s="16"/>
      <c r="L17" s="190"/>
      <c r="M17" s="242"/>
      <c r="N17" s="22"/>
      <c r="O17" s="224"/>
      <c r="P17" s="225"/>
      <c r="Q17" s="225"/>
      <c r="R17" s="225"/>
      <c r="S17" s="225"/>
      <c r="T17" s="24"/>
      <c r="U17" s="179">
        <f t="shared" si="2"/>
        <v>0</v>
      </c>
      <c r="V17" s="192"/>
      <c r="W17" s="30"/>
      <c r="X17" s="179">
        <f t="shared" si="1"/>
        <v>0</v>
      </c>
      <c r="Y17" s="180"/>
      <c r="Z17" s="24"/>
      <c r="AA17" s="2">
        <v>35</v>
      </c>
      <c r="AB17" s="4"/>
      <c r="AC17" s="4"/>
    </row>
    <row r="18" spans="1:29" ht="24" customHeight="1">
      <c r="A18" s="13">
        <v>39919</v>
      </c>
      <c r="B18" s="12" t="str">
        <f t="shared" si="0"/>
        <v>木</v>
      </c>
      <c r="C18" s="15" t="s">
        <v>61</v>
      </c>
      <c r="D18" s="15" t="s">
        <v>32</v>
      </c>
      <c r="E18" s="15" t="s">
        <v>62</v>
      </c>
      <c r="F18" s="15" t="s">
        <v>62</v>
      </c>
      <c r="G18" s="72" t="s">
        <v>128</v>
      </c>
      <c r="H18" s="72" t="s">
        <v>128</v>
      </c>
      <c r="I18" s="72" t="s">
        <v>128</v>
      </c>
      <c r="J18" s="72" t="s">
        <v>128</v>
      </c>
      <c r="K18" s="16"/>
      <c r="L18" s="190"/>
      <c r="M18" s="242"/>
      <c r="N18" s="25"/>
      <c r="O18" s="224"/>
      <c r="P18" s="225"/>
      <c r="Q18" s="225"/>
      <c r="R18" s="225"/>
      <c r="S18" s="225"/>
      <c r="T18" s="16"/>
      <c r="U18" s="179">
        <f t="shared" si="2"/>
        <v>0</v>
      </c>
      <c r="V18" s="192"/>
      <c r="W18" s="30"/>
      <c r="X18" s="179">
        <f t="shared" si="1"/>
        <v>0</v>
      </c>
      <c r="Y18" s="180"/>
      <c r="Z18" s="24"/>
      <c r="AA18" s="2">
        <v>11</v>
      </c>
      <c r="AB18" s="4"/>
      <c r="AC18" s="4"/>
    </row>
    <row r="19" spans="1:29" ht="24" customHeight="1">
      <c r="A19" s="13">
        <v>39920</v>
      </c>
      <c r="B19" s="12" t="str">
        <f t="shared" si="0"/>
        <v>金</v>
      </c>
      <c r="C19" s="15" t="s">
        <v>61</v>
      </c>
      <c r="D19" s="15" t="s">
        <v>32</v>
      </c>
      <c r="E19" s="15" t="s">
        <v>0</v>
      </c>
      <c r="F19" s="15" t="s">
        <v>0</v>
      </c>
      <c r="G19" s="72" t="s">
        <v>128</v>
      </c>
      <c r="H19" s="72" t="s">
        <v>128</v>
      </c>
      <c r="I19" s="72" t="s">
        <v>128</v>
      </c>
      <c r="J19" s="72" t="s">
        <v>128</v>
      </c>
      <c r="K19" s="16"/>
      <c r="L19" s="190"/>
      <c r="M19" s="243"/>
      <c r="N19" s="26"/>
      <c r="O19" s="199" t="s">
        <v>5</v>
      </c>
      <c r="P19" s="199"/>
      <c r="Q19" s="199"/>
      <c r="R19" s="199"/>
      <c r="S19" s="199"/>
      <c r="T19" s="18"/>
      <c r="U19" s="179">
        <f>SUM(U7:U18)</f>
        <v>70</v>
      </c>
      <c r="V19" s="192"/>
      <c r="W19" s="30"/>
      <c r="X19" s="179">
        <f>SUM(X7:Y18)</f>
        <v>70</v>
      </c>
      <c r="Y19" s="180"/>
      <c r="Z19" s="19"/>
      <c r="AC19" s="6"/>
    </row>
    <row r="20" spans="1:29" ht="24" customHeight="1">
      <c r="A20" s="13">
        <v>39921</v>
      </c>
      <c r="B20" s="12" t="str">
        <f t="shared" si="0"/>
        <v>土</v>
      </c>
      <c r="C20" s="39"/>
      <c r="D20" s="39"/>
      <c r="E20" s="39"/>
      <c r="F20" s="39"/>
      <c r="G20" s="39"/>
      <c r="H20" s="39"/>
      <c r="I20" s="39"/>
      <c r="J20" s="39"/>
      <c r="K20" s="16"/>
      <c r="L20" s="190"/>
      <c r="M20" s="189" t="s">
        <v>26</v>
      </c>
      <c r="N20" s="27"/>
      <c r="O20" s="91" t="s">
        <v>13</v>
      </c>
      <c r="P20" s="91"/>
      <c r="Q20" s="91"/>
      <c r="R20" s="91"/>
      <c r="S20" s="91"/>
      <c r="T20" s="18"/>
      <c r="U20" s="179">
        <f aca="true" t="shared" si="3" ref="U20:U27">COUNTIF($C$3:$J$39,AB20)</f>
        <v>12</v>
      </c>
      <c r="V20" s="192"/>
      <c r="W20" s="30"/>
      <c r="X20" s="179">
        <f aca="true" t="shared" si="4" ref="X20:X47">U20</f>
        <v>12</v>
      </c>
      <c r="Y20" s="180"/>
      <c r="Z20" s="19"/>
      <c r="AA20" s="2">
        <v>19</v>
      </c>
      <c r="AB20" s="4" t="s">
        <v>50</v>
      </c>
      <c r="AC20" s="4" t="s">
        <v>50</v>
      </c>
    </row>
    <row r="21" spans="1:30" ht="24" customHeight="1">
      <c r="A21" s="13">
        <v>39922</v>
      </c>
      <c r="B21" s="12" t="str">
        <f t="shared" si="0"/>
        <v>日</v>
      </c>
      <c r="C21" s="39"/>
      <c r="D21" s="39"/>
      <c r="E21" s="39"/>
      <c r="F21" s="39"/>
      <c r="G21" s="39"/>
      <c r="H21" s="39"/>
      <c r="I21" s="39"/>
      <c r="J21" s="39"/>
      <c r="K21" s="16"/>
      <c r="L21" s="190"/>
      <c r="M21" s="190"/>
      <c r="N21" s="26"/>
      <c r="O21" s="91" t="s">
        <v>65</v>
      </c>
      <c r="P21" s="91"/>
      <c r="Q21" s="91"/>
      <c r="R21" s="91"/>
      <c r="S21" s="91"/>
      <c r="T21" s="18"/>
      <c r="U21" s="179">
        <f t="shared" si="3"/>
        <v>12</v>
      </c>
      <c r="V21" s="192"/>
      <c r="W21" s="30"/>
      <c r="X21" s="179">
        <f t="shared" si="4"/>
        <v>12</v>
      </c>
      <c r="Y21" s="180"/>
      <c r="Z21" s="19"/>
      <c r="AA21" s="2">
        <v>35</v>
      </c>
      <c r="AB21" s="4" t="s">
        <v>104</v>
      </c>
      <c r="AC21" s="4" t="s">
        <v>104</v>
      </c>
      <c r="AD21" s="7"/>
    </row>
    <row r="22" spans="1:29" ht="24" customHeight="1">
      <c r="A22" s="13">
        <v>39923</v>
      </c>
      <c r="B22" s="12" t="str">
        <f t="shared" si="0"/>
        <v>月</v>
      </c>
      <c r="C22" s="15" t="s">
        <v>61</v>
      </c>
      <c r="D22" s="15" t="s">
        <v>32</v>
      </c>
      <c r="E22" s="61" t="s">
        <v>20</v>
      </c>
      <c r="F22" s="61" t="s">
        <v>20</v>
      </c>
      <c r="G22" s="74" t="s">
        <v>104</v>
      </c>
      <c r="H22" s="74" t="s">
        <v>104</v>
      </c>
      <c r="I22" s="74" t="s">
        <v>50</v>
      </c>
      <c r="J22" s="74" t="s">
        <v>50</v>
      </c>
      <c r="K22" s="16"/>
      <c r="L22" s="190"/>
      <c r="M22" s="190"/>
      <c r="N22" s="28"/>
      <c r="O22" s="91" t="s">
        <v>45</v>
      </c>
      <c r="P22" s="91"/>
      <c r="Q22" s="91"/>
      <c r="R22" s="91"/>
      <c r="S22" s="91"/>
      <c r="T22" s="18"/>
      <c r="U22" s="179">
        <f t="shared" si="3"/>
        <v>8</v>
      </c>
      <c r="V22" s="192"/>
      <c r="W22" s="30"/>
      <c r="X22" s="179">
        <f t="shared" si="4"/>
        <v>8</v>
      </c>
      <c r="Y22" s="180"/>
      <c r="Z22" s="19"/>
      <c r="AA22" s="2">
        <v>45</v>
      </c>
      <c r="AB22" s="4" t="s">
        <v>53</v>
      </c>
      <c r="AC22" s="4" t="s">
        <v>53</v>
      </c>
    </row>
    <row r="23" spans="1:30" ht="24" customHeight="1">
      <c r="A23" s="13">
        <v>39924</v>
      </c>
      <c r="B23" s="12" t="str">
        <f t="shared" si="0"/>
        <v>火</v>
      </c>
      <c r="C23" s="15" t="s">
        <v>61</v>
      </c>
      <c r="D23" s="15" t="s">
        <v>32</v>
      </c>
      <c r="E23" s="15" t="s">
        <v>127</v>
      </c>
      <c r="F23" s="15" t="s">
        <v>127</v>
      </c>
      <c r="G23" s="74" t="s">
        <v>51</v>
      </c>
      <c r="H23" s="74" t="s">
        <v>51</v>
      </c>
      <c r="I23" s="74" t="s">
        <v>53</v>
      </c>
      <c r="J23" s="74" t="s">
        <v>53</v>
      </c>
      <c r="K23" s="16"/>
      <c r="L23" s="190"/>
      <c r="M23" s="190"/>
      <c r="N23" s="28"/>
      <c r="O23" s="91" t="s">
        <v>52</v>
      </c>
      <c r="P23" s="91"/>
      <c r="Q23" s="91"/>
      <c r="R23" s="91"/>
      <c r="S23" s="91"/>
      <c r="T23" s="18"/>
      <c r="U23" s="179">
        <f t="shared" si="3"/>
        <v>8</v>
      </c>
      <c r="V23" s="192"/>
      <c r="W23" s="30"/>
      <c r="X23" s="179">
        <f t="shared" si="4"/>
        <v>8</v>
      </c>
      <c r="Y23" s="180"/>
      <c r="Z23" s="19"/>
      <c r="AA23" s="2">
        <v>40</v>
      </c>
      <c r="AB23" s="4" t="s">
        <v>51</v>
      </c>
      <c r="AC23" s="4" t="s">
        <v>51</v>
      </c>
      <c r="AD23" s="4"/>
    </row>
    <row r="24" spans="1:29" ht="24" customHeight="1">
      <c r="A24" s="13">
        <v>39925</v>
      </c>
      <c r="B24" s="12" t="str">
        <f aca="true" t="shared" si="5" ref="B24:B32">TEXT(WEEKDAY(A24),"aaa")</f>
        <v>水</v>
      </c>
      <c r="C24" s="15" t="s">
        <v>61</v>
      </c>
      <c r="D24" s="15" t="s">
        <v>32</v>
      </c>
      <c r="E24" s="15" t="s">
        <v>28</v>
      </c>
      <c r="F24" s="15" t="s">
        <v>28</v>
      </c>
      <c r="G24" s="74" t="s">
        <v>29</v>
      </c>
      <c r="H24" s="74" t="s">
        <v>29</v>
      </c>
      <c r="I24" s="74" t="s">
        <v>29</v>
      </c>
      <c r="J24" s="74" t="s">
        <v>29</v>
      </c>
      <c r="K24" s="16"/>
      <c r="L24" s="190"/>
      <c r="M24" s="190"/>
      <c r="N24" s="22"/>
      <c r="O24" s="91" t="s">
        <v>46</v>
      </c>
      <c r="P24" s="91"/>
      <c r="Q24" s="91"/>
      <c r="R24" s="91"/>
      <c r="S24" s="91"/>
      <c r="T24" s="24"/>
      <c r="U24" s="179">
        <f>COUNTIF($C$3:$J$39,AB24)</f>
        <v>0</v>
      </c>
      <c r="V24" s="192"/>
      <c r="W24" s="30"/>
      <c r="X24" s="179">
        <f>U24</f>
        <v>0</v>
      </c>
      <c r="Y24" s="180"/>
      <c r="Z24" s="24"/>
      <c r="AA24" s="2">
        <v>61</v>
      </c>
      <c r="AB24" s="5" t="s">
        <v>54</v>
      </c>
      <c r="AC24" s="5" t="s">
        <v>54</v>
      </c>
    </row>
    <row r="25" spans="1:29" ht="24" customHeight="1">
      <c r="A25" s="13">
        <v>39926</v>
      </c>
      <c r="B25" s="12" t="str">
        <f t="shared" si="5"/>
        <v>木</v>
      </c>
      <c r="C25" s="15" t="s">
        <v>61</v>
      </c>
      <c r="D25" s="15" t="s">
        <v>32</v>
      </c>
      <c r="E25" s="15" t="s">
        <v>62</v>
      </c>
      <c r="F25" s="15" t="s">
        <v>62</v>
      </c>
      <c r="G25" s="74" t="s">
        <v>53</v>
      </c>
      <c r="H25" s="74" t="s">
        <v>53</v>
      </c>
      <c r="I25" s="74" t="s">
        <v>51</v>
      </c>
      <c r="J25" s="74" t="s">
        <v>51</v>
      </c>
      <c r="K25" s="16"/>
      <c r="L25" s="190"/>
      <c r="M25" s="190"/>
      <c r="N25" s="22"/>
      <c r="O25" s="91" t="s">
        <v>66</v>
      </c>
      <c r="P25" s="91"/>
      <c r="Q25" s="91"/>
      <c r="R25" s="91"/>
      <c r="S25" s="91"/>
      <c r="T25" s="24"/>
      <c r="U25" s="179">
        <f>COUNTIF($C$3:$J$39,AB25)</f>
        <v>0</v>
      </c>
      <c r="V25" s="192"/>
      <c r="W25" s="30"/>
      <c r="X25" s="179">
        <f>U25</f>
        <v>0</v>
      </c>
      <c r="Y25" s="180"/>
      <c r="Z25" s="24"/>
      <c r="AA25" s="2">
        <v>133</v>
      </c>
      <c r="AB25" s="4" t="s">
        <v>105</v>
      </c>
      <c r="AC25" s="4" t="s">
        <v>105</v>
      </c>
    </row>
    <row r="26" spans="1:29" ht="24" customHeight="1">
      <c r="A26" s="13">
        <v>39927</v>
      </c>
      <c r="B26" s="12" t="str">
        <f t="shared" si="5"/>
        <v>金</v>
      </c>
      <c r="C26" s="15" t="s">
        <v>61</v>
      </c>
      <c r="D26" s="15" t="s">
        <v>32</v>
      </c>
      <c r="E26" s="15" t="s">
        <v>0</v>
      </c>
      <c r="F26" s="15" t="s">
        <v>0</v>
      </c>
      <c r="G26" s="74" t="s">
        <v>104</v>
      </c>
      <c r="H26" s="74" t="s">
        <v>104</v>
      </c>
      <c r="I26" s="74" t="s">
        <v>50</v>
      </c>
      <c r="J26" s="74" t="s">
        <v>50</v>
      </c>
      <c r="K26" s="16"/>
      <c r="L26" s="190"/>
      <c r="M26" s="190"/>
      <c r="N26" s="22"/>
      <c r="O26" s="91" t="s">
        <v>25</v>
      </c>
      <c r="P26" s="91"/>
      <c r="Q26" s="91"/>
      <c r="R26" s="91"/>
      <c r="S26" s="91"/>
      <c r="T26" s="24"/>
      <c r="U26" s="179">
        <f t="shared" si="3"/>
        <v>12</v>
      </c>
      <c r="V26" s="192"/>
      <c r="W26" s="30"/>
      <c r="X26" s="179">
        <f>U26</f>
        <v>12</v>
      </c>
      <c r="Y26" s="180"/>
      <c r="Z26" s="24"/>
      <c r="AA26" s="2">
        <v>69</v>
      </c>
      <c r="AB26" s="4" t="s">
        <v>29</v>
      </c>
      <c r="AC26" s="4" t="s">
        <v>29</v>
      </c>
    </row>
    <row r="27" spans="1:29" ht="24" customHeight="1">
      <c r="A27" s="13">
        <v>39928</v>
      </c>
      <c r="B27" s="12" t="str">
        <f t="shared" si="5"/>
        <v>土</v>
      </c>
      <c r="C27" s="39"/>
      <c r="D27" s="39"/>
      <c r="E27" s="39"/>
      <c r="F27" s="39"/>
      <c r="G27" s="39"/>
      <c r="H27" s="39"/>
      <c r="I27" s="39"/>
      <c r="J27" s="39"/>
      <c r="K27" s="16"/>
      <c r="L27" s="190"/>
      <c r="M27" s="242"/>
      <c r="N27" s="22"/>
      <c r="O27" s="91" t="s">
        <v>14</v>
      </c>
      <c r="P27" s="91"/>
      <c r="Q27" s="91"/>
      <c r="R27" s="91"/>
      <c r="S27" s="91"/>
      <c r="T27" s="24"/>
      <c r="U27" s="179">
        <f t="shared" si="3"/>
        <v>5</v>
      </c>
      <c r="V27" s="192"/>
      <c r="W27" s="30"/>
      <c r="X27" s="179">
        <f>U27</f>
        <v>5</v>
      </c>
      <c r="Y27" s="180"/>
      <c r="Z27" s="24"/>
      <c r="AB27" s="4" t="s">
        <v>1</v>
      </c>
      <c r="AC27" s="4" t="s">
        <v>1</v>
      </c>
    </row>
    <row r="28" spans="1:29" ht="24" customHeight="1">
      <c r="A28" s="13">
        <v>39929</v>
      </c>
      <c r="B28" s="12" t="str">
        <f t="shared" si="5"/>
        <v>日</v>
      </c>
      <c r="C28" s="39"/>
      <c r="D28" s="39"/>
      <c r="E28" s="39"/>
      <c r="F28" s="39"/>
      <c r="G28" s="39"/>
      <c r="H28" s="39"/>
      <c r="I28" s="39"/>
      <c r="J28" s="39"/>
      <c r="K28" s="16"/>
      <c r="L28" s="191"/>
      <c r="M28" s="243"/>
      <c r="N28" s="26"/>
      <c r="O28" s="199" t="s">
        <v>5</v>
      </c>
      <c r="P28" s="199"/>
      <c r="Q28" s="199"/>
      <c r="R28" s="199"/>
      <c r="S28" s="199"/>
      <c r="T28" s="18"/>
      <c r="U28" s="179">
        <f>SUM(U20:U27)</f>
        <v>57</v>
      </c>
      <c r="V28" s="192"/>
      <c r="W28" s="30"/>
      <c r="X28" s="179">
        <f>SUM(X20:Y27)</f>
        <v>57</v>
      </c>
      <c r="Y28" s="180"/>
      <c r="Z28" s="19"/>
      <c r="AC28" s="6"/>
    </row>
    <row r="29" spans="1:30" ht="24" customHeight="1">
      <c r="A29" s="13">
        <v>39930</v>
      </c>
      <c r="B29" s="12" t="str">
        <f t="shared" si="5"/>
        <v>月</v>
      </c>
      <c r="C29" s="15" t="s">
        <v>61</v>
      </c>
      <c r="D29" s="15" t="s">
        <v>32</v>
      </c>
      <c r="E29" s="61" t="s">
        <v>20</v>
      </c>
      <c r="F29" s="61" t="s">
        <v>20</v>
      </c>
      <c r="G29" s="72" t="s">
        <v>128</v>
      </c>
      <c r="H29" s="72" t="s">
        <v>128</v>
      </c>
      <c r="I29" s="72" t="s">
        <v>128</v>
      </c>
      <c r="J29" s="72" t="s">
        <v>128</v>
      </c>
      <c r="K29" s="16"/>
      <c r="L29" s="189" t="s">
        <v>33</v>
      </c>
      <c r="M29" s="226" t="s">
        <v>23</v>
      </c>
      <c r="N29" s="27"/>
      <c r="O29" s="224" t="s">
        <v>67</v>
      </c>
      <c r="P29" s="225"/>
      <c r="Q29" s="225"/>
      <c r="R29" s="225"/>
      <c r="S29" s="225"/>
      <c r="T29" s="18"/>
      <c r="U29" s="179">
        <f aca="true" t="shared" si="6" ref="U29:U36">COUNTIF($C$3:$J$39,AB29)</f>
        <v>0</v>
      </c>
      <c r="V29" s="192"/>
      <c r="W29" s="30"/>
      <c r="X29" s="179">
        <f t="shared" si="4"/>
        <v>0</v>
      </c>
      <c r="Y29" s="180"/>
      <c r="Z29" s="19"/>
      <c r="AA29" s="2">
        <v>13</v>
      </c>
      <c r="AB29" s="4" t="s">
        <v>47</v>
      </c>
      <c r="AC29" s="4" t="s">
        <v>47</v>
      </c>
      <c r="AD29" s="14"/>
    </row>
    <row r="30" spans="1:29" ht="24" customHeight="1">
      <c r="A30" s="13">
        <v>39931</v>
      </c>
      <c r="B30" s="12" t="str">
        <f t="shared" si="5"/>
        <v>火</v>
      </c>
      <c r="C30" s="15" t="s">
        <v>61</v>
      </c>
      <c r="D30" s="15" t="s">
        <v>32</v>
      </c>
      <c r="E30" s="74" t="s">
        <v>29</v>
      </c>
      <c r="F30" s="74" t="s">
        <v>29</v>
      </c>
      <c r="G30" s="72" t="s">
        <v>128</v>
      </c>
      <c r="H30" s="72" t="s">
        <v>128</v>
      </c>
      <c r="I30" s="72" t="s">
        <v>128</v>
      </c>
      <c r="J30" s="72" t="s">
        <v>128</v>
      </c>
      <c r="K30" s="16"/>
      <c r="L30" s="190"/>
      <c r="M30" s="227"/>
      <c r="N30" s="27"/>
      <c r="O30" s="224" t="s">
        <v>48</v>
      </c>
      <c r="P30" s="225"/>
      <c r="Q30" s="225"/>
      <c r="R30" s="225"/>
      <c r="S30" s="225"/>
      <c r="T30" s="18"/>
      <c r="U30" s="179">
        <f t="shared" si="6"/>
        <v>0</v>
      </c>
      <c r="V30" s="192"/>
      <c r="W30" s="30"/>
      <c r="X30" s="179">
        <f t="shared" si="4"/>
        <v>0</v>
      </c>
      <c r="Y30" s="180"/>
      <c r="Z30" s="19"/>
      <c r="AA30" s="2">
        <v>40</v>
      </c>
      <c r="AB30" s="4" t="s">
        <v>55</v>
      </c>
      <c r="AC30" s="4" t="s">
        <v>55</v>
      </c>
    </row>
    <row r="31" spans="1:29" ht="24" customHeight="1">
      <c r="A31" s="13">
        <v>39932</v>
      </c>
      <c r="B31" s="12" t="str">
        <f t="shared" si="5"/>
        <v>水</v>
      </c>
      <c r="C31" s="39"/>
      <c r="D31" s="39"/>
      <c r="E31" s="39"/>
      <c r="F31" s="39"/>
      <c r="G31" s="39"/>
      <c r="H31" s="39"/>
      <c r="I31" s="39"/>
      <c r="J31" s="39"/>
      <c r="K31" s="16"/>
      <c r="L31" s="190"/>
      <c r="M31" s="227"/>
      <c r="N31" s="27"/>
      <c r="O31" s="224" t="s">
        <v>68</v>
      </c>
      <c r="P31" s="225"/>
      <c r="Q31" s="225"/>
      <c r="R31" s="225"/>
      <c r="S31" s="225"/>
      <c r="T31" s="18"/>
      <c r="U31" s="179">
        <f t="shared" si="6"/>
        <v>0</v>
      </c>
      <c r="V31" s="192"/>
      <c r="W31" s="30"/>
      <c r="X31" s="179">
        <f t="shared" si="4"/>
        <v>0</v>
      </c>
      <c r="Y31" s="180"/>
      <c r="Z31" s="19"/>
      <c r="AA31" s="2">
        <v>20</v>
      </c>
      <c r="AB31" s="4" t="s">
        <v>68</v>
      </c>
      <c r="AC31" s="4" t="s">
        <v>68</v>
      </c>
    </row>
    <row r="32" spans="1:29" ht="24" customHeight="1">
      <c r="A32" s="13">
        <v>39933</v>
      </c>
      <c r="B32" s="12" t="str">
        <f t="shared" si="5"/>
        <v>木</v>
      </c>
      <c r="C32" s="15" t="s">
        <v>61</v>
      </c>
      <c r="D32" s="15" t="s">
        <v>32</v>
      </c>
      <c r="E32" s="15" t="s">
        <v>127</v>
      </c>
      <c r="F32" s="15" t="s">
        <v>127</v>
      </c>
      <c r="G32" s="72" t="s">
        <v>128</v>
      </c>
      <c r="H32" s="72" t="s">
        <v>128</v>
      </c>
      <c r="I32" s="72" t="s">
        <v>128</v>
      </c>
      <c r="J32" s="72" t="s">
        <v>128</v>
      </c>
      <c r="K32" s="16"/>
      <c r="L32" s="190"/>
      <c r="M32" s="227"/>
      <c r="N32" s="27"/>
      <c r="O32" s="222" t="s">
        <v>69</v>
      </c>
      <c r="P32" s="223"/>
      <c r="Q32" s="223"/>
      <c r="R32" s="223"/>
      <c r="S32" s="223"/>
      <c r="T32" s="18"/>
      <c r="U32" s="179">
        <f t="shared" si="6"/>
        <v>0</v>
      </c>
      <c r="V32" s="192"/>
      <c r="W32" s="30"/>
      <c r="X32" s="179">
        <f t="shared" si="4"/>
        <v>0</v>
      </c>
      <c r="Y32" s="180"/>
      <c r="Z32" s="19"/>
      <c r="AA32" s="2">
        <v>20</v>
      </c>
      <c r="AB32" s="4" t="s">
        <v>107</v>
      </c>
      <c r="AC32" s="4" t="s">
        <v>107</v>
      </c>
    </row>
    <row r="33" spans="1:29" ht="24" customHeight="1">
      <c r="A33" s="13"/>
      <c r="B33" s="12"/>
      <c r="C33" s="15"/>
      <c r="D33" s="15"/>
      <c r="E33" s="15"/>
      <c r="F33" s="15"/>
      <c r="G33" s="15"/>
      <c r="H33" s="15"/>
      <c r="I33" s="15"/>
      <c r="J33" s="15"/>
      <c r="K33" s="16"/>
      <c r="L33" s="190"/>
      <c r="M33" s="227"/>
      <c r="N33" s="27"/>
      <c r="O33" s="224" t="s">
        <v>70</v>
      </c>
      <c r="P33" s="225"/>
      <c r="Q33" s="225"/>
      <c r="R33" s="225"/>
      <c r="S33" s="225"/>
      <c r="T33" s="18"/>
      <c r="U33" s="179">
        <f t="shared" si="6"/>
        <v>0</v>
      </c>
      <c r="V33" s="192"/>
      <c r="W33" s="30"/>
      <c r="X33" s="179">
        <f t="shared" si="4"/>
        <v>0</v>
      </c>
      <c r="Y33" s="180"/>
      <c r="Z33" s="19"/>
      <c r="AA33" s="2">
        <v>67</v>
      </c>
      <c r="AB33" s="4" t="s">
        <v>108</v>
      </c>
      <c r="AC33" s="4" t="s">
        <v>108</v>
      </c>
    </row>
    <row r="34" spans="1:29" ht="24" customHeight="1">
      <c r="A34" s="58"/>
      <c r="B34" s="59"/>
      <c r="C34" s="60"/>
      <c r="D34" s="60"/>
      <c r="E34" s="60"/>
      <c r="F34" s="60"/>
      <c r="G34" s="60"/>
      <c r="H34" s="60"/>
      <c r="I34" s="60"/>
      <c r="J34" s="60"/>
      <c r="K34" s="16"/>
      <c r="L34" s="190"/>
      <c r="M34" s="227"/>
      <c r="N34" s="22"/>
      <c r="O34" s="222" t="s">
        <v>71</v>
      </c>
      <c r="P34" s="223"/>
      <c r="Q34" s="223"/>
      <c r="R34" s="223"/>
      <c r="S34" s="223"/>
      <c r="T34" s="26"/>
      <c r="U34" s="179">
        <f t="shared" si="6"/>
        <v>0</v>
      </c>
      <c r="V34" s="192"/>
      <c r="W34" s="50"/>
      <c r="X34" s="179">
        <f t="shared" si="4"/>
        <v>0</v>
      </c>
      <c r="Y34" s="180"/>
      <c r="Z34" s="24"/>
      <c r="AA34" s="2">
        <v>20</v>
      </c>
      <c r="AB34" s="4" t="s">
        <v>111</v>
      </c>
      <c r="AC34" s="4" t="s">
        <v>111</v>
      </c>
    </row>
    <row r="35" spans="1:29" ht="24" customHeight="1">
      <c r="A35" s="58"/>
      <c r="B35" s="59"/>
      <c r="C35" s="60"/>
      <c r="D35" s="60"/>
      <c r="E35" s="60"/>
      <c r="F35" s="60"/>
      <c r="G35" s="60"/>
      <c r="H35" s="60"/>
      <c r="I35" s="60"/>
      <c r="J35" s="60"/>
      <c r="K35" s="16"/>
      <c r="L35" s="190"/>
      <c r="M35" s="228"/>
      <c r="N35" s="22"/>
      <c r="O35" s="199" t="s">
        <v>72</v>
      </c>
      <c r="P35" s="201"/>
      <c r="Q35" s="201"/>
      <c r="R35" s="201"/>
      <c r="S35" s="201"/>
      <c r="T35" s="24"/>
      <c r="U35" s="179">
        <f t="shared" si="6"/>
        <v>0</v>
      </c>
      <c r="V35" s="192"/>
      <c r="W35" s="50"/>
      <c r="X35" s="179">
        <f>U35</f>
        <v>0</v>
      </c>
      <c r="Y35" s="180"/>
      <c r="Z35" s="31"/>
      <c r="AB35" s="5" t="s">
        <v>109</v>
      </c>
      <c r="AC35" s="5" t="s">
        <v>109</v>
      </c>
    </row>
    <row r="36" spans="1:29" ht="24" customHeight="1">
      <c r="A36" s="58"/>
      <c r="B36" s="59"/>
      <c r="C36" s="60"/>
      <c r="D36" s="60"/>
      <c r="E36" s="60"/>
      <c r="F36" s="60"/>
      <c r="G36" s="60"/>
      <c r="H36" s="60"/>
      <c r="I36" s="60"/>
      <c r="J36" s="60"/>
      <c r="K36" s="16"/>
      <c r="L36" s="190"/>
      <c r="M36" s="228"/>
      <c r="N36" s="22"/>
      <c r="O36" s="199"/>
      <c r="P36" s="201"/>
      <c r="Q36" s="201"/>
      <c r="R36" s="201"/>
      <c r="S36" s="201"/>
      <c r="T36" s="24"/>
      <c r="U36" s="179">
        <f t="shared" si="6"/>
        <v>0</v>
      </c>
      <c r="V36" s="192"/>
      <c r="W36" s="51"/>
      <c r="X36" s="179">
        <f>U36</f>
        <v>0</v>
      </c>
      <c r="Y36" s="180"/>
      <c r="Z36" s="24"/>
      <c r="AA36" s="2">
        <v>20</v>
      </c>
      <c r="AB36" s="5"/>
      <c r="AC36" s="5"/>
    </row>
    <row r="37" spans="1:29" ht="24" customHeight="1">
      <c r="A37" s="58"/>
      <c r="B37" s="59"/>
      <c r="C37" s="60"/>
      <c r="D37" s="60"/>
      <c r="E37" s="60"/>
      <c r="F37" s="60"/>
      <c r="G37" s="60"/>
      <c r="H37" s="60"/>
      <c r="I37" s="60"/>
      <c r="J37" s="60"/>
      <c r="K37" s="16"/>
      <c r="L37" s="190"/>
      <c r="M37" s="229"/>
      <c r="N37" s="26"/>
      <c r="O37" s="199" t="s">
        <v>5</v>
      </c>
      <c r="P37" s="199"/>
      <c r="Q37" s="199"/>
      <c r="R37" s="199"/>
      <c r="S37" s="199"/>
      <c r="T37" s="18"/>
      <c r="U37" s="179">
        <f>SUM(U29:U36)</f>
        <v>0</v>
      </c>
      <c r="V37" s="192"/>
      <c r="W37" s="30"/>
      <c r="X37" s="179">
        <f t="shared" si="4"/>
        <v>0</v>
      </c>
      <c r="Y37" s="180"/>
      <c r="Z37" s="19"/>
      <c r="AC37" s="6"/>
    </row>
    <row r="38" spans="1:29" ht="24" customHeight="1">
      <c r="A38" s="58"/>
      <c r="B38" s="5"/>
      <c r="C38" s="60"/>
      <c r="D38" s="60"/>
      <c r="E38" s="60"/>
      <c r="F38" s="60"/>
      <c r="G38" s="60"/>
      <c r="H38" s="60"/>
      <c r="I38" s="60"/>
      <c r="J38" s="60"/>
      <c r="K38" s="16"/>
      <c r="L38" s="190"/>
      <c r="M38" s="189" t="s">
        <v>26</v>
      </c>
      <c r="N38" s="26"/>
      <c r="O38" s="200" t="s">
        <v>30</v>
      </c>
      <c r="P38" s="200"/>
      <c r="Q38" s="200"/>
      <c r="R38" s="200"/>
      <c r="S38" s="200"/>
      <c r="T38" s="18"/>
      <c r="U38" s="179">
        <f aca="true" t="shared" si="7" ref="U38:U43">COUNTIF($C$3:$J$39,AB38)</f>
        <v>0</v>
      </c>
      <c r="V38" s="192"/>
      <c r="W38" s="30"/>
      <c r="X38" s="179">
        <f t="shared" si="4"/>
        <v>0</v>
      </c>
      <c r="Y38" s="180"/>
      <c r="Z38" s="19"/>
      <c r="AA38" s="2">
        <v>165</v>
      </c>
      <c r="AB38" s="4" t="s">
        <v>30</v>
      </c>
      <c r="AC38" s="4" t="s">
        <v>30</v>
      </c>
    </row>
    <row r="39" spans="1:29" ht="24" customHeight="1">
      <c r="A39" s="58"/>
      <c r="B39" s="5"/>
      <c r="C39" s="60"/>
      <c r="D39" s="60"/>
      <c r="E39" s="60"/>
      <c r="F39" s="60"/>
      <c r="G39" s="60"/>
      <c r="H39" s="60"/>
      <c r="I39" s="60"/>
      <c r="J39" s="60"/>
      <c r="K39" s="16"/>
      <c r="L39" s="190"/>
      <c r="M39" s="230"/>
      <c r="N39" s="27"/>
      <c r="O39" s="200" t="s">
        <v>31</v>
      </c>
      <c r="P39" s="200"/>
      <c r="Q39" s="200"/>
      <c r="R39" s="200"/>
      <c r="S39" s="200"/>
      <c r="T39" s="18"/>
      <c r="U39" s="179">
        <f t="shared" si="7"/>
        <v>0</v>
      </c>
      <c r="V39" s="192"/>
      <c r="W39" s="30"/>
      <c r="X39" s="179">
        <f t="shared" si="4"/>
        <v>0</v>
      </c>
      <c r="Y39" s="180"/>
      <c r="Z39" s="19"/>
      <c r="AA39" s="2">
        <v>30</v>
      </c>
      <c r="AB39" s="4" t="s">
        <v>31</v>
      </c>
      <c r="AC39" s="4" t="s">
        <v>31</v>
      </c>
    </row>
    <row r="40" spans="3:29" ht="24" customHeight="1" thickBot="1">
      <c r="C40" s="16"/>
      <c r="D40" s="16"/>
      <c r="E40" s="16"/>
      <c r="F40" s="16"/>
      <c r="G40" s="16"/>
      <c r="H40" s="16"/>
      <c r="I40" s="16"/>
      <c r="J40" s="16"/>
      <c r="K40" s="16"/>
      <c r="L40" s="190"/>
      <c r="M40" s="230"/>
      <c r="N40" s="26"/>
      <c r="O40" s="200" t="s">
        <v>73</v>
      </c>
      <c r="P40" s="200"/>
      <c r="Q40" s="200"/>
      <c r="R40" s="200"/>
      <c r="S40" s="200"/>
      <c r="T40" s="18"/>
      <c r="U40" s="179">
        <f t="shared" si="7"/>
        <v>0</v>
      </c>
      <c r="V40" s="192"/>
      <c r="W40" s="30"/>
      <c r="X40" s="179">
        <f t="shared" si="4"/>
        <v>0</v>
      </c>
      <c r="Y40" s="180"/>
      <c r="Z40" s="19"/>
      <c r="AA40" s="2">
        <v>71</v>
      </c>
      <c r="AB40" s="4" t="s">
        <v>73</v>
      </c>
      <c r="AC40" s="4" t="s">
        <v>73</v>
      </c>
    </row>
    <row r="41" spans="1:29" ht="24" customHeight="1">
      <c r="A41" s="171" t="s">
        <v>89</v>
      </c>
      <c r="B41" s="40"/>
      <c r="C41" s="186" t="s">
        <v>87</v>
      </c>
      <c r="D41" s="187"/>
      <c r="E41" s="188"/>
      <c r="F41" s="41" t="s">
        <v>88</v>
      </c>
      <c r="G41" s="42" t="s">
        <v>16</v>
      </c>
      <c r="H41" s="16"/>
      <c r="I41" s="16"/>
      <c r="J41" s="16"/>
      <c r="K41" s="16"/>
      <c r="L41" s="190"/>
      <c r="M41" s="230"/>
      <c r="N41" s="26"/>
      <c r="O41" s="200" t="s">
        <v>49</v>
      </c>
      <c r="P41" s="200"/>
      <c r="Q41" s="200"/>
      <c r="R41" s="200"/>
      <c r="S41" s="200"/>
      <c r="T41" s="18"/>
      <c r="U41" s="179">
        <f t="shared" si="7"/>
        <v>0</v>
      </c>
      <c r="V41" s="192"/>
      <c r="W41" s="30"/>
      <c r="X41" s="179">
        <f t="shared" si="4"/>
        <v>0</v>
      </c>
      <c r="Y41" s="180"/>
      <c r="Z41" s="19"/>
      <c r="AA41" s="2">
        <v>81</v>
      </c>
      <c r="AB41" s="4" t="s">
        <v>56</v>
      </c>
      <c r="AC41" s="4" t="s">
        <v>56</v>
      </c>
    </row>
    <row r="42" spans="1:29" ht="24" customHeight="1">
      <c r="A42" s="172"/>
      <c r="B42" s="174" t="s">
        <v>83</v>
      </c>
      <c r="C42" s="173" t="s">
        <v>78</v>
      </c>
      <c r="D42" s="173"/>
      <c r="E42" s="173"/>
      <c r="F42" s="43">
        <f>COUNTIF($C$3:$J$39,AB47)</f>
        <v>0</v>
      </c>
      <c r="G42" s="70">
        <f>F42</f>
        <v>0</v>
      </c>
      <c r="H42" s="16"/>
      <c r="I42" s="16"/>
      <c r="J42" s="16"/>
      <c r="K42" s="16"/>
      <c r="L42" s="190"/>
      <c r="M42" s="230"/>
      <c r="N42" s="26"/>
      <c r="O42" s="200" t="s">
        <v>74</v>
      </c>
      <c r="P42" s="200"/>
      <c r="Q42" s="200"/>
      <c r="R42" s="200"/>
      <c r="S42" s="200"/>
      <c r="T42" s="18"/>
      <c r="U42" s="179">
        <f t="shared" si="7"/>
        <v>0</v>
      </c>
      <c r="V42" s="192"/>
      <c r="W42" s="30"/>
      <c r="X42" s="179">
        <f t="shared" si="4"/>
        <v>0</v>
      </c>
      <c r="Y42" s="180"/>
      <c r="Z42" s="19"/>
      <c r="AA42" s="2">
        <v>16</v>
      </c>
      <c r="AB42" s="4" t="s">
        <v>27</v>
      </c>
      <c r="AC42" s="4" t="s">
        <v>27</v>
      </c>
    </row>
    <row r="43" spans="1:29" ht="24" customHeight="1">
      <c r="A43" s="172"/>
      <c r="B43" s="174"/>
      <c r="C43" s="173" t="s">
        <v>79</v>
      </c>
      <c r="D43" s="173"/>
      <c r="E43" s="173"/>
      <c r="F43" s="43">
        <f>COUNTIF($C$3:$J$39,AB48)</f>
        <v>0</v>
      </c>
      <c r="G43" s="70">
        <f aca="true" t="shared" si="8" ref="G43:G53">F43</f>
        <v>0</v>
      </c>
      <c r="H43" s="16"/>
      <c r="I43" s="16"/>
      <c r="J43" s="16"/>
      <c r="K43" s="29"/>
      <c r="L43" s="190"/>
      <c r="M43" s="230"/>
      <c r="N43" s="26"/>
      <c r="O43" s="234" t="s">
        <v>75</v>
      </c>
      <c r="P43" s="234"/>
      <c r="Q43" s="234"/>
      <c r="R43" s="234"/>
      <c r="S43" s="234"/>
      <c r="T43" s="18"/>
      <c r="U43" s="179">
        <f t="shared" si="7"/>
        <v>0</v>
      </c>
      <c r="V43" s="192"/>
      <c r="W43" s="30"/>
      <c r="X43" s="179">
        <f t="shared" si="4"/>
        <v>0</v>
      </c>
      <c r="Y43" s="180"/>
      <c r="Z43" s="19"/>
      <c r="AA43" s="2">
        <v>50</v>
      </c>
      <c r="AB43" s="4" t="s">
        <v>106</v>
      </c>
      <c r="AC43" s="4" t="s">
        <v>106</v>
      </c>
    </row>
    <row r="44" spans="1:29" ht="24" customHeight="1">
      <c r="A44" s="172"/>
      <c r="B44" s="174"/>
      <c r="C44" s="173" t="s">
        <v>80</v>
      </c>
      <c r="D44" s="173"/>
      <c r="E44" s="173"/>
      <c r="F44" s="43">
        <f>COUNTIF($C$3:$J$39,AB49)</f>
        <v>0</v>
      </c>
      <c r="G44" s="70">
        <f t="shared" si="8"/>
        <v>0</v>
      </c>
      <c r="H44" s="16"/>
      <c r="I44" s="16"/>
      <c r="J44" s="16"/>
      <c r="K44" s="29"/>
      <c r="L44" s="190"/>
      <c r="M44" s="230"/>
      <c r="N44" s="26"/>
      <c r="O44" s="200" t="s">
        <v>76</v>
      </c>
      <c r="P44" s="200"/>
      <c r="Q44" s="200"/>
      <c r="R44" s="200"/>
      <c r="S44" s="200"/>
      <c r="T44" s="18"/>
      <c r="U44" s="179">
        <f>COUNTIF($C$3:$J$39,AB44)</f>
        <v>0</v>
      </c>
      <c r="V44" s="192"/>
      <c r="W44" s="30"/>
      <c r="X44" s="179">
        <f t="shared" si="4"/>
        <v>0</v>
      </c>
      <c r="Y44" s="180"/>
      <c r="Z44" s="20"/>
      <c r="AA44" s="2">
        <v>60</v>
      </c>
      <c r="AB44" s="4" t="s">
        <v>110</v>
      </c>
      <c r="AC44" s="4" t="s">
        <v>110</v>
      </c>
    </row>
    <row r="45" spans="1:29" ht="24" customHeight="1">
      <c r="A45" s="172"/>
      <c r="B45" s="174"/>
      <c r="C45" s="173" t="s">
        <v>25</v>
      </c>
      <c r="D45" s="173"/>
      <c r="E45" s="173"/>
      <c r="F45" s="43">
        <f>COUNTIF($C$3:$J$39,AB50)</f>
        <v>0</v>
      </c>
      <c r="G45" s="70">
        <f t="shared" si="8"/>
        <v>0</v>
      </c>
      <c r="H45" s="16"/>
      <c r="I45" s="16"/>
      <c r="J45" s="16"/>
      <c r="K45" s="29"/>
      <c r="L45" s="190"/>
      <c r="M45" s="230"/>
      <c r="N45" s="22"/>
      <c r="O45" s="234" t="s">
        <v>77</v>
      </c>
      <c r="P45" s="234"/>
      <c r="Q45" s="234"/>
      <c r="R45" s="234"/>
      <c r="S45" s="234"/>
      <c r="T45" s="18"/>
      <c r="U45" s="179">
        <f>COUNTIF($C$3:$J$39,AB45)</f>
        <v>0</v>
      </c>
      <c r="V45" s="192"/>
      <c r="W45" s="30"/>
      <c r="X45" s="179">
        <f>U45</f>
        <v>0</v>
      </c>
      <c r="Y45" s="180"/>
      <c r="Z45" s="20"/>
      <c r="AB45" s="4" t="s">
        <v>112</v>
      </c>
      <c r="AC45" s="4" t="s">
        <v>112</v>
      </c>
    </row>
    <row r="46" spans="1:29" ht="24" customHeight="1">
      <c r="A46" s="172"/>
      <c r="B46" s="174"/>
      <c r="C46" s="183" t="s">
        <v>90</v>
      </c>
      <c r="D46" s="184"/>
      <c r="E46" s="185"/>
      <c r="F46" s="44">
        <f>SUM(F42:F45)</f>
        <v>0</v>
      </c>
      <c r="G46" s="44">
        <f>SUM(G42:G45)</f>
        <v>0</v>
      </c>
      <c r="H46" s="16"/>
      <c r="I46" s="16"/>
      <c r="J46" s="16"/>
      <c r="K46" s="16"/>
      <c r="L46" s="190"/>
      <c r="M46" s="230"/>
      <c r="N46" s="16"/>
      <c r="O46" s="232"/>
      <c r="P46" s="233"/>
      <c r="Q46" s="233"/>
      <c r="R46" s="233"/>
      <c r="S46" s="233"/>
      <c r="T46" s="16"/>
      <c r="U46" s="181">
        <f>COUNTIF($C$3:$J$39,AB46)</f>
        <v>0</v>
      </c>
      <c r="V46" s="182"/>
      <c r="W46" s="52"/>
      <c r="X46" s="181">
        <f t="shared" si="4"/>
        <v>0</v>
      </c>
      <c r="Y46" s="195"/>
      <c r="Z46" s="31"/>
      <c r="AA46" s="2">
        <v>91</v>
      </c>
      <c r="AB46" s="4"/>
      <c r="AC46" s="4"/>
    </row>
    <row r="47" spans="1:29" ht="24" customHeight="1">
      <c r="A47" s="172"/>
      <c r="B47" s="174" t="s">
        <v>84</v>
      </c>
      <c r="C47" s="173" t="s">
        <v>30</v>
      </c>
      <c r="D47" s="173"/>
      <c r="E47" s="173"/>
      <c r="F47" s="43">
        <f>COUNTIF($C$3:$J$39,AB52)</f>
        <v>0</v>
      </c>
      <c r="G47" s="70">
        <f t="shared" si="8"/>
        <v>0</v>
      </c>
      <c r="H47" s="16"/>
      <c r="I47" s="16"/>
      <c r="J47" s="16"/>
      <c r="K47" s="16"/>
      <c r="L47" s="191"/>
      <c r="M47" s="231"/>
      <c r="N47" s="26"/>
      <c r="O47" s="224" t="s">
        <v>5</v>
      </c>
      <c r="P47" s="225"/>
      <c r="Q47" s="225"/>
      <c r="R47" s="225"/>
      <c r="S47" s="225"/>
      <c r="T47" s="18"/>
      <c r="U47" s="179">
        <f>SUM(U38:U46)</f>
        <v>0</v>
      </c>
      <c r="V47" s="192"/>
      <c r="W47" s="30"/>
      <c r="X47" s="179">
        <f t="shared" si="4"/>
        <v>0</v>
      </c>
      <c r="Y47" s="180"/>
      <c r="Z47" s="19"/>
      <c r="AB47" s="6" t="s">
        <v>91</v>
      </c>
      <c r="AC47" s="6" t="s">
        <v>91</v>
      </c>
    </row>
    <row r="48" spans="1:29" ht="24" customHeight="1">
      <c r="A48" s="172"/>
      <c r="B48" s="174"/>
      <c r="C48" s="173" t="s">
        <v>31</v>
      </c>
      <c r="D48" s="173"/>
      <c r="E48" s="173"/>
      <c r="F48" s="43">
        <f aca="true" t="shared" si="9" ref="F48:F53">COUNTIF($C$3:$J$39,AB53)</f>
        <v>0</v>
      </c>
      <c r="G48" s="70">
        <f t="shared" si="8"/>
        <v>0</v>
      </c>
      <c r="L48" s="196" t="s">
        <v>18</v>
      </c>
      <c r="M48" s="197"/>
      <c r="N48" s="197"/>
      <c r="O48" s="197"/>
      <c r="P48" s="197"/>
      <c r="Q48" s="197"/>
      <c r="R48" s="197"/>
      <c r="S48" s="197"/>
      <c r="T48" s="198"/>
      <c r="U48" s="193">
        <f>U6+U19+U28+U37+U47</f>
        <v>128</v>
      </c>
      <c r="V48" s="202"/>
      <c r="W48" s="53"/>
      <c r="X48" s="193">
        <f>U48</f>
        <v>128</v>
      </c>
      <c r="Y48" s="194"/>
      <c r="Z48" s="11"/>
      <c r="AB48" s="6" t="s">
        <v>92</v>
      </c>
      <c r="AC48" s="6" t="s">
        <v>92</v>
      </c>
    </row>
    <row r="49" spans="1:29" ht="24" customHeight="1">
      <c r="A49" s="172"/>
      <c r="B49" s="174"/>
      <c r="C49" s="173" t="s">
        <v>81</v>
      </c>
      <c r="D49" s="173"/>
      <c r="E49" s="173"/>
      <c r="F49" s="43">
        <f t="shared" si="9"/>
        <v>0</v>
      </c>
      <c r="G49" s="70">
        <f t="shared" si="8"/>
        <v>0</v>
      </c>
      <c r="L49" s="10"/>
      <c r="M49" s="8"/>
      <c r="N49" s="8"/>
      <c r="O49" s="10"/>
      <c r="P49" s="10"/>
      <c r="Q49" s="10"/>
      <c r="R49" s="10"/>
      <c r="S49" s="10"/>
      <c r="T49" s="10"/>
      <c r="U49" s="54"/>
      <c r="V49" s="55"/>
      <c r="W49" s="55"/>
      <c r="X49" s="55"/>
      <c r="Y49" s="55"/>
      <c r="Z49" s="5"/>
      <c r="AB49" s="6" t="s">
        <v>93</v>
      </c>
      <c r="AC49" s="6" t="s">
        <v>93</v>
      </c>
    </row>
    <row r="50" spans="1:29" ht="24" customHeight="1">
      <c r="A50" s="172"/>
      <c r="B50" s="174"/>
      <c r="C50" s="173" t="s">
        <v>56</v>
      </c>
      <c r="D50" s="173"/>
      <c r="E50" s="173"/>
      <c r="F50" s="43">
        <f t="shared" si="9"/>
        <v>0</v>
      </c>
      <c r="G50" s="70">
        <f t="shared" si="8"/>
        <v>0</v>
      </c>
      <c r="L50" s="235" t="s">
        <v>6</v>
      </c>
      <c r="M50" s="236"/>
      <c r="N50" s="236"/>
      <c r="O50" s="236"/>
      <c r="P50" s="237"/>
      <c r="Q50" s="215" t="s">
        <v>15</v>
      </c>
      <c r="R50" s="197"/>
      <c r="S50" s="197"/>
      <c r="T50" s="197"/>
      <c r="U50" s="198"/>
      <c r="V50" s="215" t="s">
        <v>16</v>
      </c>
      <c r="W50" s="197"/>
      <c r="X50" s="197"/>
      <c r="Y50" s="197"/>
      <c r="Z50" s="198"/>
      <c r="AB50" s="6" t="s">
        <v>94</v>
      </c>
      <c r="AC50" s="6" t="s">
        <v>94</v>
      </c>
    </row>
    <row r="51" spans="1:29" ht="24" customHeight="1">
      <c r="A51" s="172"/>
      <c r="B51" s="174"/>
      <c r="C51" s="173" t="s">
        <v>82</v>
      </c>
      <c r="D51" s="173"/>
      <c r="E51" s="173"/>
      <c r="F51" s="43">
        <f t="shared" si="9"/>
        <v>0</v>
      </c>
      <c r="G51" s="70">
        <f t="shared" si="8"/>
        <v>0</v>
      </c>
      <c r="L51" s="238"/>
      <c r="M51" s="239"/>
      <c r="N51" s="239"/>
      <c r="O51" s="239"/>
      <c r="P51" s="240"/>
      <c r="Q51" s="241">
        <f>COUNTA($C$3:$C$33)</f>
        <v>20</v>
      </c>
      <c r="R51" s="197"/>
      <c r="S51" s="197"/>
      <c r="T51" s="197"/>
      <c r="U51" s="198"/>
      <c r="V51" s="241">
        <f>Q51</f>
        <v>20</v>
      </c>
      <c r="W51" s="197"/>
      <c r="X51" s="197"/>
      <c r="Y51" s="197"/>
      <c r="Z51" s="198"/>
      <c r="AC51" s="6"/>
    </row>
    <row r="52" spans="1:29" ht="24" customHeight="1">
      <c r="A52" s="172"/>
      <c r="B52" s="174"/>
      <c r="C52" s="173" t="s">
        <v>85</v>
      </c>
      <c r="D52" s="173"/>
      <c r="E52" s="173"/>
      <c r="F52" s="43">
        <f t="shared" si="9"/>
        <v>0</v>
      </c>
      <c r="G52" s="70">
        <f t="shared" si="8"/>
        <v>0</v>
      </c>
      <c r="L52" s="165" t="s">
        <v>115</v>
      </c>
      <c r="M52" s="166"/>
      <c r="N52" s="166"/>
      <c r="O52" s="166"/>
      <c r="P52" s="167"/>
      <c r="Q52" s="158" t="s">
        <v>113</v>
      </c>
      <c r="R52" s="159"/>
      <c r="S52" s="159"/>
      <c r="T52" s="159"/>
      <c r="U52" s="159"/>
      <c r="V52" s="160" t="s">
        <v>114</v>
      </c>
      <c r="W52" s="161"/>
      <c r="X52" s="161"/>
      <c r="Y52" s="161"/>
      <c r="Z52" s="161"/>
      <c r="AB52" s="6" t="s">
        <v>95</v>
      </c>
      <c r="AC52" s="6" t="s">
        <v>95</v>
      </c>
    </row>
    <row r="53" spans="1:29" ht="24" customHeight="1">
      <c r="A53" s="172"/>
      <c r="B53" s="174"/>
      <c r="C53" s="173" t="s">
        <v>86</v>
      </c>
      <c r="D53" s="173"/>
      <c r="E53" s="173"/>
      <c r="F53" s="43">
        <f t="shared" si="9"/>
        <v>0</v>
      </c>
      <c r="G53" s="70">
        <f t="shared" si="8"/>
        <v>0</v>
      </c>
      <c r="L53" s="168"/>
      <c r="M53" s="169"/>
      <c r="N53" s="169"/>
      <c r="O53" s="169"/>
      <c r="P53" s="170"/>
      <c r="Q53" s="162">
        <f>F46+F54+U48</f>
        <v>128</v>
      </c>
      <c r="R53" s="163"/>
      <c r="S53" s="163"/>
      <c r="T53" s="163"/>
      <c r="U53" s="163"/>
      <c r="V53" s="162">
        <f>X48+G46+G54</f>
        <v>128</v>
      </c>
      <c r="W53" s="164"/>
      <c r="X53" s="164"/>
      <c r="Y53" s="164"/>
      <c r="Z53" s="164"/>
      <c r="AB53" s="6" t="s">
        <v>96</v>
      </c>
      <c r="AC53" s="6" t="s">
        <v>96</v>
      </c>
    </row>
    <row r="54" spans="1:29" ht="24" customHeight="1" thickBot="1">
      <c r="A54" s="172"/>
      <c r="B54" s="175"/>
      <c r="C54" s="176" t="s">
        <v>90</v>
      </c>
      <c r="D54" s="177"/>
      <c r="E54" s="178"/>
      <c r="F54" s="46">
        <f>SUM(F47:F53)</f>
        <v>0</v>
      </c>
      <c r="G54" s="46">
        <f>SUM(G47:G53)</f>
        <v>0</v>
      </c>
      <c r="AB54" s="6" t="s">
        <v>97</v>
      </c>
      <c r="AC54" s="6" t="s">
        <v>97</v>
      </c>
    </row>
    <row r="55" spans="28:29" ht="24" customHeight="1">
      <c r="AB55" s="6" t="s">
        <v>98</v>
      </c>
      <c r="AC55" s="6" t="s">
        <v>98</v>
      </c>
    </row>
    <row r="56" spans="28:29" ht="24" customHeight="1">
      <c r="AB56" s="6" t="s">
        <v>99</v>
      </c>
      <c r="AC56" s="6" t="s">
        <v>99</v>
      </c>
    </row>
    <row r="57" spans="28:29" ht="24" customHeight="1">
      <c r="AB57" s="6" t="s">
        <v>100</v>
      </c>
      <c r="AC57" s="6" t="s">
        <v>100</v>
      </c>
    </row>
    <row r="58" spans="28:29" ht="18.75" customHeight="1">
      <c r="AB58" s="6" t="s">
        <v>101</v>
      </c>
      <c r="AC58" s="6" t="s">
        <v>101</v>
      </c>
    </row>
  </sheetData>
  <sheetProtection/>
  <mergeCells count="168">
    <mergeCell ref="X13:Y13"/>
    <mergeCell ref="X14:Y14"/>
    <mergeCell ref="X15:Y15"/>
    <mergeCell ref="X16:Y16"/>
    <mergeCell ref="U28:V28"/>
    <mergeCell ref="U30:V30"/>
    <mergeCell ref="U29:V29"/>
    <mergeCell ref="U23:V23"/>
    <mergeCell ref="U25:V25"/>
    <mergeCell ref="U24:V24"/>
    <mergeCell ref="U13:V13"/>
    <mergeCell ref="U14:V14"/>
    <mergeCell ref="U15:V15"/>
    <mergeCell ref="U16:V16"/>
    <mergeCell ref="U21:V21"/>
    <mergeCell ref="U26:V26"/>
    <mergeCell ref="X42:Y42"/>
    <mergeCell ref="X39:Y39"/>
    <mergeCell ref="M20:M28"/>
    <mergeCell ref="L4:L28"/>
    <mergeCell ref="M4:M6"/>
    <mergeCell ref="O6:S6"/>
    <mergeCell ref="M7:M19"/>
    <mergeCell ref="O17:S17"/>
    <mergeCell ref="O18:S18"/>
    <mergeCell ref="O13:S13"/>
    <mergeCell ref="U33:V33"/>
    <mergeCell ref="L50:P51"/>
    <mergeCell ref="V50:Z50"/>
    <mergeCell ref="Q50:U50"/>
    <mergeCell ref="Q51:U51"/>
    <mergeCell ref="V51:Z51"/>
    <mergeCell ref="O35:S35"/>
    <mergeCell ref="U35:V35"/>
    <mergeCell ref="U42:V42"/>
    <mergeCell ref="X41:Y41"/>
    <mergeCell ref="M29:M37"/>
    <mergeCell ref="M38:M47"/>
    <mergeCell ref="O47:S47"/>
    <mergeCell ref="O40:S40"/>
    <mergeCell ref="O46:S46"/>
    <mergeCell ref="O43:S43"/>
    <mergeCell ref="O31:S31"/>
    <mergeCell ref="O30:S30"/>
    <mergeCell ref="O45:S45"/>
    <mergeCell ref="U5:W5"/>
    <mergeCell ref="O5:S5"/>
    <mergeCell ref="O41:S41"/>
    <mergeCell ref="O32:S32"/>
    <mergeCell ref="O33:S33"/>
    <mergeCell ref="O34:S34"/>
    <mergeCell ref="U27:V27"/>
    <mergeCell ref="O29:S29"/>
    <mergeCell ref="U31:V31"/>
    <mergeCell ref="U20:V20"/>
    <mergeCell ref="A2:B2"/>
    <mergeCell ref="O1:Y1"/>
    <mergeCell ref="A1:J1"/>
    <mergeCell ref="U3:W3"/>
    <mergeCell ref="L3:T3"/>
    <mergeCell ref="L2:Z2"/>
    <mergeCell ref="X3:Z3"/>
    <mergeCell ref="X11:Y11"/>
    <mergeCell ref="X4:Y4"/>
    <mergeCell ref="O4:S4"/>
    <mergeCell ref="X19:Y19"/>
    <mergeCell ref="X6:Y6"/>
    <mergeCell ref="X10:Y10"/>
    <mergeCell ref="O10:S10"/>
    <mergeCell ref="O11:S11"/>
    <mergeCell ref="O19:S19"/>
    <mergeCell ref="X5:Y5"/>
    <mergeCell ref="X7:Y7"/>
    <mergeCell ref="X8:Y8"/>
    <mergeCell ref="X9:Y9"/>
    <mergeCell ref="O9:S9"/>
    <mergeCell ref="O7:S7"/>
    <mergeCell ref="O8:S8"/>
    <mergeCell ref="X12:Y12"/>
    <mergeCell ref="U19:V19"/>
    <mergeCell ref="O12:S12"/>
    <mergeCell ref="U17:V17"/>
    <mergeCell ref="U18:V18"/>
    <mergeCell ref="X17:Y17"/>
    <mergeCell ref="X18:Y18"/>
    <mergeCell ref="O14:S14"/>
    <mergeCell ref="O15:S15"/>
    <mergeCell ref="O16:S16"/>
    <mergeCell ref="X20:Y20"/>
    <mergeCell ref="U47:V47"/>
    <mergeCell ref="U48:V48"/>
    <mergeCell ref="U44:V44"/>
    <mergeCell ref="U36:V36"/>
    <mergeCell ref="U45:V45"/>
    <mergeCell ref="U37:V37"/>
    <mergeCell ref="U38:V38"/>
    <mergeCell ref="U39:V39"/>
    <mergeCell ref="U40:V40"/>
    <mergeCell ref="U43:V43"/>
    <mergeCell ref="O28:S28"/>
    <mergeCell ref="O44:S44"/>
    <mergeCell ref="O37:S37"/>
    <mergeCell ref="O42:S42"/>
    <mergeCell ref="O36:S36"/>
    <mergeCell ref="O38:S38"/>
    <mergeCell ref="O39:S39"/>
    <mergeCell ref="U34:V34"/>
    <mergeCell ref="U32:V32"/>
    <mergeCell ref="L48:T48"/>
    <mergeCell ref="U4:V4"/>
    <mergeCell ref="U6:V6"/>
    <mergeCell ref="U7:V7"/>
    <mergeCell ref="U8:V8"/>
    <mergeCell ref="U9:V9"/>
    <mergeCell ref="U10:V10"/>
    <mergeCell ref="U11:V11"/>
    <mergeCell ref="U12:V12"/>
    <mergeCell ref="U22:V22"/>
    <mergeCell ref="X30:Y30"/>
    <mergeCell ref="X21:Y21"/>
    <mergeCell ref="X22:Y22"/>
    <mergeCell ref="X23:Y23"/>
    <mergeCell ref="X26:Y26"/>
    <mergeCell ref="X24:Y24"/>
    <mergeCell ref="X25:Y25"/>
    <mergeCell ref="X28:Y28"/>
    <mergeCell ref="X27:Y27"/>
    <mergeCell ref="X29:Y29"/>
    <mergeCell ref="X31:Y31"/>
    <mergeCell ref="X32:Y32"/>
    <mergeCell ref="X33:Y33"/>
    <mergeCell ref="X34:Y34"/>
    <mergeCell ref="X37:Y37"/>
    <mergeCell ref="X38:Y38"/>
    <mergeCell ref="X36:Y36"/>
    <mergeCell ref="X35:Y35"/>
    <mergeCell ref="X48:Y48"/>
    <mergeCell ref="X43:Y43"/>
    <mergeCell ref="X44:Y44"/>
    <mergeCell ref="X46:Y46"/>
    <mergeCell ref="X47:Y47"/>
    <mergeCell ref="X45:Y45"/>
    <mergeCell ref="X40:Y40"/>
    <mergeCell ref="U46:V46"/>
    <mergeCell ref="C42:E42"/>
    <mergeCell ref="C43:E43"/>
    <mergeCell ref="C44:E44"/>
    <mergeCell ref="C45:E45"/>
    <mergeCell ref="C46:E46"/>
    <mergeCell ref="C41:E41"/>
    <mergeCell ref="L29:L47"/>
    <mergeCell ref="U41:V41"/>
    <mergeCell ref="C50:E50"/>
    <mergeCell ref="C51:E51"/>
    <mergeCell ref="C52:E52"/>
    <mergeCell ref="C47:E47"/>
    <mergeCell ref="C48:E48"/>
    <mergeCell ref="C49:E49"/>
    <mergeCell ref="Q52:U52"/>
    <mergeCell ref="V52:Z52"/>
    <mergeCell ref="Q53:U53"/>
    <mergeCell ref="V53:Z53"/>
    <mergeCell ref="L52:P53"/>
    <mergeCell ref="A41:A54"/>
    <mergeCell ref="C53:E53"/>
    <mergeCell ref="B42:B46"/>
    <mergeCell ref="B47:B54"/>
    <mergeCell ref="C54:E54"/>
  </mergeCells>
  <dataValidations count="1">
    <dataValidation type="list" allowBlank="1" showInputMessage="1" showErrorMessage="1" sqref="C3:J39">
      <formula1>$AC$4:$AC$58</formula1>
    </dataValidation>
  </dataValidations>
  <printOptions/>
  <pageMargins left="0.6299212598425197" right="0.35433070866141736" top="0.9055118110236221" bottom="0.3937007874015748" header="0.5118110236220472" footer="0.5118110236220472"/>
  <pageSetup horizontalDpi="360" verticalDpi="36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8"/>
  <sheetViews>
    <sheetView zoomScale="75" zoomScaleNormal="75" zoomScalePageLayoutView="0" workbookViewId="0" topLeftCell="A1">
      <pane xSplit="2" ySplit="2" topLeftCell="C9" activePane="bottomRight" state="frozen"/>
      <selection pane="topLeft" activeCell="O38" sqref="O38:S45"/>
      <selection pane="topRight" activeCell="O38" sqref="O38:S45"/>
      <selection pane="bottomLeft" activeCell="O38" sqref="O38:S45"/>
      <selection pane="bottomRight" activeCell="O38" sqref="O38:S45"/>
    </sheetView>
  </sheetViews>
  <sheetFormatPr defaultColWidth="9.00390625" defaultRowHeight="13.5"/>
  <cols>
    <col min="1" max="2" width="3.625" style="2" customWidth="1"/>
    <col min="3" max="10" width="9.00390625" style="2" customWidth="1"/>
    <col min="11" max="11" width="1.625" style="2" customWidth="1"/>
    <col min="12" max="13" width="2.75390625" style="2" customWidth="1"/>
    <col min="14" max="14" width="1.625" style="2" customWidth="1"/>
    <col min="15" max="16" width="6.625" style="2" customWidth="1"/>
    <col min="17" max="17" width="1.4921875" style="2" customWidth="1"/>
    <col min="18" max="20" width="1.625" style="2" customWidth="1"/>
    <col min="21" max="21" width="5.00390625" style="2" customWidth="1"/>
    <col min="22" max="24" width="1.625" style="2" customWidth="1"/>
    <col min="25" max="25" width="5.00390625" style="2" customWidth="1"/>
    <col min="26" max="26" width="1.625" style="2" customWidth="1"/>
    <col min="27" max="27" width="9.00390625" style="2" customWidth="1"/>
    <col min="28" max="28" width="11.375" style="2" customWidth="1"/>
    <col min="29" max="16384" width="9.00390625" style="2" customWidth="1"/>
  </cols>
  <sheetData>
    <row r="1" spans="1:33" ht="29.25" customHeight="1">
      <c r="A1" s="208" t="s">
        <v>34</v>
      </c>
      <c r="B1" s="208"/>
      <c r="C1" s="208"/>
      <c r="D1" s="208"/>
      <c r="E1" s="208"/>
      <c r="F1" s="208"/>
      <c r="G1" s="208"/>
      <c r="H1" s="208"/>
      <c r="I1" s="208"/>
      <c r="J1" s="208"/>
      <c r="K1" s="1"/>
      <c r="L1" s="1"/>
      <c r="M1" s="1"/>
      <c r="N1" s="1"/>
      <c r="O1" s="207" t="s">
        <v>126</v>
      </c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9"/>
      <c r="AE1" s="1"/>
      <c r="AF1" s="1"/>
      <c r="AG1" s="1"/>
    </row>
    <row r="2" spans="1:28" ht="42.75" customHeight="1">
      <c r="A2" s="205" t="s">
        <v>17</v>
      </c>
      <c r="B2" s="206"/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L2" s="215" t="s">
        <v>7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7"/>
      <c r="AB2" s="6"/>
    </row>
    <row r="3" spans="1:28" ht="24" customHeight="1">
      <c r="A3" s="13">
        <v>39934</v>
      </c>
      <c r="B3" s="12" t="str">
        <f aca="true" t="shared" si="0" ref="B3:B19">TEXT(WEEKDAY(A3),"aaa")</f>
        <v>金</v>
      </c>
      <c r="C3" s="15" t="s">
        <v>61</v>
      </c>
      <c r="D3" s="15" t="s">
        <v>32</v>
      </c>
      <c r="E3" s="15" t="s">
        <v>0</v>
      </c>
      <c r="F3" s="15" t="s">
        <v>0</v>
      </c>
      <c r="G3" s="73" t="s">
        <v>128</v>
      </c>
      <c r="H3" s="73" t="s">
        <v>128</v>
      </c>
      <c r="I3" s="73" t="s">
        <v>128</v>
      </c>
      <c r="J3" s="73" t="s">
        <v>128</v>
      </c>
      <c r="K3" s="16"/>
      <c r="L3" s="218" t="s">
        <v>8</v>
      </c>
      <c r="M3" s="219"/>
      <c r="N3" s="219"/>
      <c r="O3" s="219"/>
      <c r="P3" s="219"/>
      <c r="Q3" s="219"/>
      <c r="R3" s="219"/>
      <c r="S3" s="219"/>
      <c r="T3" s="220"/>
      <c r="U3" s="218" t="s">
        <v>9</v>
      </c>
      <c r="V3" s="219"/>
      <c r="W3" s="220"/>
      <c r="X3" s="218" t="s">
        <v>3</v>
      </c>
      <c r="Y3" s="219"/>
      <c r="Z3" s="220"/>
      <c r="AB3" s="6"/>
    </row>
    <row r="4" spans="1:29" ht="24" customHeight="1">
      <c r="A4" s="13">
        <v>39935</v>
      </c>
      <c r="B4" s="12" t="str">
        <f t="shared" si="0"/>
        <v>土</v>
      </c>
      <c r="C4" s="39"/>
      <c r="D4" s="39"/>
      <c r="E4" s="39"/>
      <c r="F4" s="39"/>
      <c r="G4" s="39"/>
      <c r="H4" s="39"/>
      <c r="I4" s="39"/>
      <c r="J4" s="39"/>
      <c r="K4" s="16"/>
      <c r="L4" s="189" t="s">
        <v>24</v>
      </c>
      <c r="M4" s="276" t="s">
        <v>10</v>
      </c>
      <c r="N4" s="17"/>
      <c r="O4" s="199" t="s">
        <v>19</v>
      </c>
      <c r="P4" s="199"/>
      <c r="Q4" s="199"/>
      <c r="R4" s="199"/>
      <c r="S4" s="199"/>
      <c r="T4" s="18"/>
      <c r="U4" s="179">
        <f>COUNTIF($C$3:$K$39,AB4)</f>
        <v>0</v>
      </c>
      <c r="V4" s="180"/>
      <c r="W4" s="30"/>
      <c r="X4" s="179">
        <f>U4+'4月'!X4:Y4</f>
        <v>1</v>
      </c>
      <c r="Y4" s="180"/>
      <c r="Z4" s="19"/>
      <c r="AA4" s="2">
        <v>22</v>
      </c>
      <c r="AB4" s="5" t="s">
        <v>12</v>
      </c>
      <c r="AC4" s="5" t="s">
        <v>12</v>
      </c>
    </row>
    <row r="5" spans="1:30" ht="24" customHeight="1">
      <c r="A5" s="13">
        <v>39936</v>
      </c>
      <c r="B5" s="12" t="str">
        <f t="shared" si="0"/>
        <v>日</v>
      </c>
      <c r="C5" s="39"/>
      <c r="D5" s="39"/>
      <c r="E5" s="39"/>
      <c r="F5" s="39"/>
      <c r="G5" s="39"/>
      <c r="H5" s="39"/>
      <c r="I5" s="39"/>
      <c r="J5" s="39"/>
      <c r="K5" s="16"/>
      <c r="L5" s="272"/>
      <c r="M5" s="277"/>
      <c r="N5" s="17"/>
      <c r="O5" s="199"/>
      <c r="P5" s="199"/>
      <c r="Q5" s="199"/>
      <c r="R5" s="199"/>
      <c r="S5" s="199"/>
      <c r="T5" s="18"/>
      <c r="U5" s="203"/>
      <c r="V5" s="204"/>
      <c r="W5" s="221"/>
      <c r="X5" s="203"/>
      <c r="Y5" s="204"/>
      <c r="Z5" s="20"/>
      <c r="AB5" s="4"/>
      <c r="AC5" s="4" t="s">
        <v>131</v>
      </c>
      <c r="AD5" s="4"/>
    </row>
    <row r="6" spans="1:29" ht="24" customHeight="1">
      <c r="A6" s="13">
        <v>39937</v>
      </c>
      <c r="B6" s="12" t="str">
        <f t="shared" si="0"/>
        <v>月</v>
      </c>
      <c r="C6" s="39"/>
      <c r="D6" s="39"/>
      <c r="E6" s="39"/>
      <c r="F6" s="39"/>
      <c r="G6" s="39"/>
      <c r="H6" s="39"/>
      <c r="I6" s="39"/>
      <c r="J6" s="39"/>
      <c r="K6" s="16"/>
      <c r="L6" s="272"/>
      <c r="M6" s="278"/>
      <c r="N6" s="21"/>
      <c r="O6" s="199" t="s">
        <v>5</v>
      </c>
      <c r="P6" s="199"/>
      <c r="Q6" s="199"/>
      <c r="R6" s="199"/>
      <c r="S6" s="199"/>
      <c r="T6" s="18"/>
      <c r="U6" s="179">
        <f>SUM(U4:W5)</f>
        <v>0</v>
      </c>
      <c r="V6" s="180"/>
      <c r="W6" s="30"/>
      <c r="X6" s="179">
        <f>SUM(X4:Y5)</f>
        <v>1</v>
      </c>
      <c r="Y6" s="180"/>
      <c r="Z6" s="19"/>
      <c r="AB6" s="4"/>
      <c r="AC6" s="4"/>
    </row>
    <row r="7" spans="1:29" ht="24" customHeight="1">
      <c r="A7" s="13">
        <v>39938</v>
      </c>
      <c r="B7" s="12" t="str">
        <f t="shared" si="0"/>
        <v>火</v>
      </c>
      <c r="C7" s="39"/>
      <c r="D7" s="39"/>
      <c r="E7" s="39"/>
      <c r="F7" s="39"/>
      <c r="G7" s="39"/>
      <c r="H7" s="39"/>
      <c r="I7" s="39"/>
      <c r="J7" s="39"/>
      <c r="K7" s="16"/>
      <c r="L7" s="272"/>
      <c r="M7" s="247" t="s">
        <v>22</v>
      </c>
      <c r="N7" s="22"/>
      <c r="O7" s="199" t="s">
        <v>61</v>
      </c>
      <c r="P7" s="199"/>
      <c r="Q7" s="199"/>
      <c r="R7" s="199"/>
      <c r="S7" s="199"/>
      <c r="T7" s="18"/>
      <c r="U7" s="179">
        <f>COUNTIF($C$3:$K$39,AB7)</f>
        <v>8</v>
      </c>
      <c r="V7" s="180"/>
      <c r="W7" s="30"/>
      <c r="X7" s="179">
        <f>U7+'4月'!X7:Y7</f>
        <v>29</v>
      </c>
      <c r="Y7" s="180"/>
      <c r="Z7" s="19"/>
      <c r="AA7" s="2">
        <v>28</v>
      </c>
      <c r="AB7" s="4" t="s">
        <v>61</v>
      </c>
      <c r="AC7" s="4" t="s">
        <v>61</v>
      </c>
    </row>
    <row r="8" spans="1:29" ht="24" customHeight="1">
      <c r="A8" s="13">
        <v>39939</v>
      </c>
      <c r="B8" s="12" t="str">
        <f t="shared" si="0"/>
        <v>水</v>
      </c>
      <c r="C8" s="39"/>
      <c r="D8" s="39"/>
      <c r="E8" s="39"/>
      <c r="F8" s="39"/>
      <c r="G8" s="39"/>
      <c r="H8" s="39"/>
      <c r="I8" s="39"/>
      <c r="J8" s="39"/>
      <c r="K8" s="16"/>
      <c r="L8" s="272"/>
      <c r="M8" s="274"/>
      <c r="N8" s="23"/>
      <c r="O8" s="199" t="s">
        <v>0</v>
      </c>
      <c r="P8" s="199"/>
      <c r="Q8" s="199"/>
      <c r="R8" s="199"/>
      <c r="S8" s="199"/>
      <c r="T8" s="18"/>
      <c r="U8" s="179">
        <f aca="true" t="shared" si="1" ref="U8:U15">COUNTIF($C$3:$K$39,AB8)</f>
        <v>6</v>
      </c>
      <c r="V8" s="180"/>
      <c r="W8" s="30"/>
      <c r="X8" s="179">
        <f>U8+'4月'!X8:Y8</f>
        <v>13</v>
      </c>
      <c r="Y8" s="180"/>
      <c r="Z8" s="19"/>
      <c r="AA8" s="2">
        <v>40</v>
      </c>
      <c r="AB8" s="4" t="s">
        <v>0</v>
      </c>
      <c r="AC8" s="4" t="s">
        <v>0</v>
      </c>
    </row>
    <row r="9" spans="1:29" ht="24" customHeight="1">
      <c r="A9" s="13">
        <v>39940</v>
      </c>
      <c r="B9" s="12" t="str">
        <f t="shared" si="0"/>
        <v>木</v>
      </c>
      <c r="C9" s="15" t="s">
        <v>61</v>
      </c>
      <c r="D9" s="15" t="s">
        <v>32</v>
      </c>
      <c r="E9" s="61" t="s">
        <v>20</v>
      </c>
      <c r="F9" s="61" t="s">
        <v>20</v>
      </c>
      <c r="G9" s="73" t="s">
        <v>128</v>
      </c>
      <c r="H9" s="73" t="s">
        <v>128</v>
      </c>
      <c r="I9" s="73" t="s">
        <v>128</v>
      </c>
      <c r="J9" s="73" t="s">
        <v>128</v>
      </c>
      <c r="K9" s="16"/>
      <c r="L9" s="272"/>
      <c r="M9" s="274"/>
      <c r="N9" s="23"/>
      <c r="O9" s="199" t="s">
        <v>20</v>
      </c>
      <c r="P9" s="199"/>
      <c r="Q9" s="199"/>
      <c r="R9" s="199"/>
      <c r="S9" s="199"/>
      <c r="T9" s="18"/>
      <c r="U9" s="179">
        <f t="shared" si="1"/>
        <v>6</v>
      </c>
      <c r="V9" s="180"/>
      <c r="W9" s="30"/>
      <c r="X9" s="179">
        <f>U9+'4月'!X9:Y9</f>
        <v>13</v>
      </c>
      <c r="Y9" s="180"/>
      <c r="Z9" s="19"/>
      <c r="AA9" s="2">
        <v>42</v>
      </c>
      <c r="AB9" s="4" t="s">
        <v>20</v>
      </c>
      <c r="AC9" s="4" t="s">
        <v>20</v>
      </c>
    </row>
    <row r="10" spans="1:29" ht="24" customHeight="1">
      <c r="A10" s="13">
        <v>39941</v>
      </c>
      <c r="B10" s="12" t="str">
        <f t="shared" si="0"/>
        <v>金</v>
      </c>
      <c r="C10" s="15" t="s">
        <v>61</v>
      </c>
      <c r="D10" s="15" t="s">
        <v>32</v>
      </c>
      <c r="E10" s="15" t="s">
        <v>127</v>
      </c>
      <c r="F10" s="15" t="s">
        <v>127</v>
      </c>
      <c r="G10" s="73" t="s">
        <v>128</v>
      </c>
      <c r="H10" s="73" t="s">
        <v>128</v>
      </c>
      <c r="I10" s="73" t="s">
        <v>128</v>
      </c>
      <c r="J10" s="73" t="s">
        <v>128</v>
      </c>
      <c r="K10" s="16"/>
      <c r="L10" s="272"/>
      <c r="M10" s="274"/>
      <c r="N10" s="23"/>
      <c r="O10" s="199" t="s">
        <v>62</v>
      </c>
      <c r="P10" s="199"/>
      <c r="Q10" s="199"/>
      <c r="R10" s="199"/>
      <c r="S10" s="199"/>
      <c r="T10" s="18"/>
      <c r="U10" s="179">
        <f t="shared" si="1"/>
        <v>8</v>
      </c>
      <c r="V10" s="180"/>
      <c r="W10" s="30"/>
      <c r="X10" s="179">
        <f>U10+'4月'!X10:Y10</f>
        <v>13</v>
      </c>
      <c r="Y10" s="180"/>
      <c r="Z10" s="19"/>
      <c r="AA10" s="2">
        <v>22</v>
      </c>
      <c r="AB10" s="4" t="s">
        <v>62</v>
      </c>
      <c r="AC10" s="4" t="s">
        <v>62</v>
      </c>
    </row>
    <row r="11" spans="1:29" ht="24" customHeight="1">
      <c r="A11" s="13">
        <v>39942</v>
      </c>
      <c r="B11" s="12" t="str">
        <f t="shared" si="0"/>
        <v>土</v>
      </c>
      <c r="C11" s="39"/>
      <c r="D11" s="39"/>
      <c r="E11" s="39"/>
      <c r="F11" s="39"/>
      <c r="G11" s="39"/>
      <c r="H11" s="39"/>
      <c r="I11" s="39"/>
      <c r="J11" s="39"/>
      <c r="K11" s="16"/>
      <c r="L11" s="272"/>
      <c r="M11" s="274"/>
      <c r="N11" s="23"/>
      <c r="O11" s="199" t="s">
        <v>63</v>
      </c>
      <c r="P11" s="199"/>
      <c r="Q11" s="199"/>
      <c r="R11" s="199"/>
      <c r="S11" s="199"/>
      <c r="T11" s="18"/>
      <c r="U11" s="179">
        <f t="shared" si="1"/>
        <v>6</v>
      </c>
      <c r="V11" s="180"/>
      <c r="W11" s="30"/>
      <c r="X11" s="179">
        <f>U11+'4月'!X11:Y11</f>
        <v>13</v>
      </c>
      <c r="Y11" s="180"/>
      <c r="Z11" s="19"/>
      <c r="AA11" s="2">
        <v>24</v>
      </c>
      <c r="AB11" s="4" t="s">
        <v>102</v>
      </c>
      <c r="AC11" s="4" t="s">
        <v>102</v>
      </c>
    </row>
    <row r="12" spans="1:29" ht="24" customHeight="1">
      <c r="A12" s="13">
        <v>39943</v>
      </c>
      <c r="B12" s="12" t="str">
        <f t="shared" si="0"/>
        <v>日</v>
      </c>
      <c r="C12" s="39"/>
      <c r="D12" s="39"/>
      <c r="E12" s="39"/>
      <c r="F12" s="39"/>
      <c r="G12" s="39"/>
      <c r="H12" s="39"/>
      <c r="I12" s="39"/>
      <c r="J12" s="39"/>
      <c r="K12" s="16"/>
      <c r="L12" s="272"/>
      <c r="M12" s="274"/>
      <c r="N12" s="23"/>
      <c r="O12" s="199" t="s">
        <v>11</v>
      </c>
      <c r="P12" s="199"/>
      <c r="Q12" s="199"/>
      <c r="R12" s="199"/>
      <c r="S12" s="199"/>
      <c r="T12" s="18"/>
      <c r="U12" s="179">
        <f t="shared" si="1"/>
        <v>16</v>
      </c>
      <c r="V12" s="180"/>
      <c r="W12" s="30"/>
      <c r="X12" s="179">
        <f>U12+'4月'!X12:Y12</f>
        <v>30</v>
      </c>
      <c r="Y12" s="180"/>
      <c r="Z12" s="19"/>
      <c r="AA12" s="2">
        <v>18</v>
      </c>
      <c r="AB12" s="4" t="s">
        <v>32</v>
      </c>
      <c r="AC12" s="4" t="s">
        <v>32</v>
      </c>
    </row>
    <row r="13" spans="1:29" ht="24" customHeight="1">
      <c r="A13" s="13">
        <v>39944</v>
      </c>
      <c r="B13" s="12" t="str">
        <f t="shared" si="0"/>
        <v>月</v>
      </c>
      <c r="C13" s="15" t="s">
        <v>61</v>
      </c>
      <c r="D13" s="15" t="s">
        <v>32</v>
      </c>
      <c r="E13" s="61" t="s">
        <v>20</v>
      </c>
      <c r="F13" s="61" t="s">
        <v>20</v>
      </c>
      <c r="G13" s="74" t="s">
        <v>104</v>
      </c>
      <c r="H13" s="74" t="s">
        <v>104</v>
      </c>
      <c r="I13" s="74" t="s">
        <v>50</v>
      </c>
      <c r="J13" s="74" t="s">
        <v>50</v>
      </c>
      <c r="K13" s="16"/>
      <c r="L13" s="272"/>
      <c r="M13" s="274"/>
      <c r="N13" s="23"/>
      <c r="O13" s="199" t="s">
        <v>64</v>
      </c>
      <c r="P13" s="199"/>
      <c r="Q13" s="199"/>
      <c r="R13" s="199"/>
      <c r="S13" s="199"/>
      <c r="T13" s="18"/>
      <c r="U13" s="179">
        <f t="shared" si="1"/>
        <v>2</v>
      </c>
      <c r="V13" s="180"/>
      <c r="W13" s="30"/>
      <c r="X13" s="179">
        <f>U13+'4月'!X13:Y13</f>
        <v>2</v>
      </c>
      <c r="Y13" s="180"/>
      <c r="Z13" s="19"/>
      <c r="AB13" s="4" t="s">
        <v>103</v>
      </c>
      <c r="AC13" s="4" t="s">
        <v>103</v>
      </c>
    </row>
    <row r="14" spans="1:29" ht="24" customHeight="1">
      <c r="A14" s="13">
        <v>39945</v>
      </c>
      <c r="B14" s="12" t="str">
        <f t="shared" si="0"/>
        <v>火</v>
      </c>
      <c r="C14" s="15" t="s">
        <v>61</v>
      </c>
      <c r="D14" s="15" t="s">
        <v>32</v>
      </c>
      <c r="E14" s="15" t="s">
        <v>127</v>
      </c>
      <c r="F14" s="15" t="s">
        <v>127</v>
      </c>
      <c r="G14" s="74" t="s">
        <v>51</v>
      </c>
      <c r="H14" s="74" t="s">
        <v>51</v>
      </c>
      <c r="I14" s="74" t="s">
        <v>53</v>
      </c>
      <c r="J14" s="74" t="s">
        <v>53</v>
      </c>
      <c r="K14" s="16"/>
      <c r="L14" s="272"/>
      <c r="M14" s="274"/>
      <c r="N14" s="23"/>
      <c r="O14" s="199" t="s">
        <v>21</v>
      </c>
      <c r="P14" s="199"/>
      <c r="Q14" s="199"/>
      <c r="R14" s="199"/>
      <c r="S14" s="199"/>
      <c r="T14" s="18"/>
      <c r="U14" s="179">
        <f t="shared" si="1"/>
        <v>4</v>
      </c>
      <c r="V14" s="180"/>
      <c r="W14" s="30"/>
      <c r="X14" s="179">
        <f>U14+'4月'!X14:Y14</f>
        <v>7</v>
      </c>
      <c r="Y14" s="180"/>
      <c r="Z14" s="19"/>
      <c r="AB14" s="4" t="s">
        <v>28</v>
      </c>
      <c r="AC14" s="4" t="s">
        <v>28</v>
      </c>
    </row>
    <row r="15" spans="1:29" ht="24" customHeight="1">
      <c r="A15" s="13">
        <v>39946</v>
      </c>
      <c r="B15" s="12" t="str">
        <f t="shared" si="0"/>
        <v>水</v>
      </c>
      <c r="C15" s="15" t="s">
        <v>61</v>
      </c>
      <c r="D15" s="15" t="s">
        <v>32</v>
      </c>
      <c r="E15" s="15" t="s">
        <v>28</v>
      </c>
      <c r="F15" s="15" t="s">
        <v>28</v>
      </c>
      <c r="G15" s="74" t="s">
        <v>29</v>
      </c>
      <c r="H15" s="74" t="s">
        <v>29</v>
      </c>
      <c r="I15" s="74" t="s">
        <v>29</v>
      </c>
      <c r="J15" s="74" t="s">
        <v>29</v>
      </c>
      <c r="K15" s="16"/>
      <c r="L15" s="272"/>
      <c r="M15" s="274"/>
      <c r="N15" s="23"/>
      <c r="O15" s="199" t="s">
        <v>2</v>
      </c>
      <c r="P15" s="199"/>
      <c r="Q15" s="199"/>
      <c r="R15" s="199"/>
      <c r="S15" s="199"/>
      <c r="T15" s="18"/>
      <c r="U15" s="179">
        <f t="shared" si="1"/>
        <v>4</v>
      </c>
      <c r="V15" s="180"/>
      <c r="W15" s="30"/>
      <c r="X15" s="179">
        <f>U15+'4月'!X15:Y15</f>
        <v>10</v>
      </c>
      <c r="Y15" s="180"/>
      <c r="Z15" s="19"/>
      <c r="AB15" s="4" t="s">
        <v>2</v>
      </c>
      <c r="AC15" s="4" t="s">
        <v>2</v>
      </c>
    </row>
    <row r="16" spans="1:29" ht="24" customHeight="1">
      <c r="A16" s="13">
        <v>39947</v>
      </c>
      <c r="B16" s="12" t="str">
        <f t="shared" si="0"/>
        <v>木</v>
      </c>
      <c r="C16" s="15" t="s">
        <v>61</v>
      </c>
      <c r="D16" s="15" t="s">
        <v>32</v>
      </c>
      <c r="E16" s="15" t="s">
        <v>62</v>
      </c>
      <c r="F16" s="15" t="s">
        <v>62</v>
      </c>
      <c r="G16" s="74" t="s">
        <v>53</v>
      </c>
      <c r="H16" s="74" t="s">
        <v>53</v>
      </c>
      <c r="I16" s="74" t="s">
        <v>51</v>
      </c>
      <c r="J16" s="74" t="s">
        <v>51</v>
      </c>
      <c r="K16" s="16"/>
      <c r="L16" s="272"/>
      <c r="M16" s="274"/>
      <c r="N16" s="23"/>
      <c r="O16" s="199"/>
      <c r="P16" s="199"/>
      <c r="Q16" s="199"/>
      <c r="R16" s="199"/>
      <c r="S16" s="199"/>
      <c r="T16" s="18"/>
      <c r="U16" s="179"/>
      <c r="V16" s="180"/>
      <c r="W16" s="30"/>
      <c r="X16" s="179">
        <f>U16+'4月'!X16:Y16</f>
        <v>0</v>
      </c>
      <c r="Y16" s="180"/>
      <c r="Z16" s="19"/>
      <c r="AB16" s="4"/>
      <c r="AC16" s="4"/>
    </row>
    <row r="17" spans="1:30" ht="24" customHeight="1">
      <c r="A17" s="13">
        <v>39948</v>
      </c>
      <c r="B17" s="12" t="str">
        <f t="shared" si="0"/>
        <v>金</v>
      </c>
      <c r="C17" s="15" t="s">
        <v>61</v>
      </c>
      <c r="D17" s="15" t="s">
        <v>32</v>
      </c>
      <c r="E17" s="15" t="s">
        <v>0</v>
      </c>
      <c r="F17" s="15" t="s">
        <v>0</v>
      </c>
      <c r="G17" s="74" t="s">
        <v>50</v>
      </c>
      <c r="H17" s="74" t="s">
        <v>50</v>
      </c>
      <c r="I17" s="74" t="s">
        <v>104</v>
      </c>
      <c r="J17" s="74" t="s">
        <v>104</v>
      </c>
      <c r="K17" s="16"/>
      <c r="L17" s="272"/>
      <c r="M17" s="274"/>
      <c r="N17" s="22"/>
      <c r="O17" s="224"/>
      <c r="P17" s="225"/>
      <c r="Q17" s="225"/>
      <c r="R17" s="225"/>
      <c r="S17" s="225"/>
      <c r="T17" s="24"/>
      <c r="U17" s="179"/>
      <c r="V17" s="180"/>
      <c r="W17" s="30"/>
      <c r="X17" s="179">
        <f>U17+'4月'!X17:Y17</f>
        <v>0</v>
      </c>
      <c r="Y17" s="180"/>
      <c r="Z17" s="24"/>
      <c r="AA17" s="2">
        <v>35</v>
      </c>
      <c r="AB17" s="4"/>
      <c r="AC17" s="4"/>
      <c r="AD17" s="7"/>
    </row>
    <row r="18" spans="1:29" ht="24" customHeight="1">
      <c r="A18" s="13">
        <v>39949</v>
      </c>
      <c r="B18" s="12" t="str">
        <f t="shared" si="0"/>
        <v>土</v>
      </c>
      <c r="C18" s="39"/>
      <c r="D18" s="39"/>
      <c r="E18" s="39"/>
      <c r="F18" s="39"/>
      <c r="G18" s="39"/>
      <c r="H18" s="39"/>
      <c r="I18" s="39"/>
      <c r="J18" s="39"/>
      <c r="K18" s="16"/>
      <c r="L18" s="272"/>
      <c r="M18" s="274"/>
      <c r="N18" s="25"/>
      <c r="O18" s="224"/>
      <c r="P18" s="225"/>
      <c r="Q18" s="225"/>
      <c r="R18" s="225"/>
      <c r="S18" s="225"/>
      <c r="T18" s="16"/>
      <c r="U18" s="179"/>
      <c r="V18" s="180"/>
      <c r="W18" s="30"/>
      <c r="X18" s="179">
        <f>U18+'4月'!X18:Y18</f>
        <v>0</v>
      </c>
      <c r="Y18" s="180"/>
      <c r="Z18" s="24"/>
      <c r="AA18" s="2">
        <v>11</v>
      </c>
      <c r="AB18" s="4"/>
      <c r="AC18" s="4"/>
    </row>
    <row r="19" spans="1:29" ht="24" customHeight="1">
      <c r="A19" s="13">
        <v>39950</v>
      </c>
      <c r="B19" s="12" t="str">
        <f t="shared" si="0"/>
        <v>日</v>
      </c>
      <c r="C19" s="39"/>
      <c r="D19" s="39"/>
      <c r="E19" s="39"/>
      <c r="F19" s="39"/>
      <c r="G19" s="39"/>
      <c r="H19" s="39"/>
      <c r="I19" s="39"/>
      <c r="J19" s="39"/>
      <c r="K19" s="16"/>
      <c r="L19" s="272"/>
      <c r="M19" s="275"/>
      <c r="N19" s="26"/>
      <c r="O19" s="199" t="s">
        <v>5</v>
      </c>
      <c r="P19" s="199"/>
      <c r="Q19" s="199"/>
      <c r="R19" s="199"/>
      <c r="S19" s="199"/>
      <c r="T19" s="18"/>
      <c r="U19" s="179">
        <f>SUM(U7:U18)</f>
        <v>60</v>
      </c>
      <c r="V19" s="180"/>
      <c r="W19" s="30"/>
      <c r="X19" s="179">
        <f>SUM(X7:Y18)</f>
        <v>130</v>
      </c>
      <c r="Y19" s="180"/>
      <c r="Z19" s="19"/>
      <c r="AB19" s="6"/>
      <c r="AC19" s="6"/>
    </row>
    <row r="20" spans="1:29" ht="24" customHeight="1">
      <c r="A20" s="13">
        <v>39951</v>
      </c>
      <c r="B20" s="12" t="str">
        <f aca="true" t="shared" si="2" ref="B20:B27">TEXT(WEEKDAY(A20),"aaa")</f>
        <v>月</v>
      </c>
      <c r="C20" s="15" t="s">
        <v>32</v>
      </c>
      <c r="D20" s="15" t="s">
        <v>32</v>
      </c>
      <c r="E20" s="74" t="s">
        <v>104</v>
      </c>
      <c r="F20" s="74" t="s">
        <v>104</v>
      </c>
      <c r="G20" s="73" t="s">
        <v>128</v>
      </c>
      <c r="H20" s="73" t="s">
        <v>128</v>
      </c>
      <c r="I20" s="73" t="s">
        <v>128</v>
      </c>
      <c r="J20" s="73" t="s">
        <v>128</v>
      </c>
      <c r="K20" s="16"/>
      <c r="L20" s="272"/>
      <c r="M20" s="247" t="s">
        <v>26</v>
      </c>
      <c r="N20" s="27"/>
      <c r="O20" s="280" t="s">
        <v>13</v>
      </c>
      <c r="P20" s="281"/>
      <c r="Q20" s="281"/>
      <c r="R20" s="281"/>
      <c r="S20" s="281"/>
      <c r="T20" s="18"/>
      <c r="U20" s="179">
        <f aca="true" t="shared" si="3" ref="U20:U27">COUNTIF($C$3:$K$39,AB20)</f>
        <v>8</v>
      </c>
      <c r="V20" s="180"/>
      <c r="W20" s="30"/>
      <c r="X20" s="179">
        <f>U20+'4月'!X20:Y20</f>
        <v>20</v>
      </c>
      <c r="Y20" s="180"/>
      <c r="Z20" s="19"/>
      <c r="AA20" s="2">
        <v>19</v>
      </c>
      <c r="AB20" s="4" t="s">
        <v>50</v>
      </c>
      <c r="AC20" s="4" t="s">
        <v>50</v>
      </c>
    </row>
    <row r="21" spans="1:29" ht="24" customHeight="1">
      <c r="A21" s="13">
        <v>39952</v>
      </c>
      <c r="B21" s="12" t="str">
        <f t="shared" si="2"/>
        <v>火</v>
      </c>
      <c r="C21" s="15" t="s">
        <v>32</v>
      </c>
      <c r="D21" s="15" t="s">
        <v>32</v>
      </c>
      <c r="E21" s="74" t="s">
        <v>51</v>
      </c>
      <c r="F21" s="74" t="s">
        <v>51</v>
      </c>
      <c r="G21" s="73" t="s">
        <v>128</v>
      </c>
      <c r="H21" s="73" t="s">
        <v>128</v>
      </c>
      <c r="I21" s="73" t="s">
        <v>128</v>
      </c>
      <c r="J21" s="73" t="s">
        <v>128</v>
      </c>
      <c r="K21" s="16"/>
      <c r="L21" s="272"/>
      <c r="M21" s="274"/>
      <c r="N21" s="26"/>
      <c r="O21" s="280" t="s">
        <v>65</v>
      </c>
      <c r="P21" s="281"/>
      <c r="Q21" s="281"/>
      <c r="R21" s="281"/>
      <c r="S21" s="281"/>
      <c r="T21" s="18"/>
      <c r="U21" s="179">
        <f t="shared" si="3"/>
        <v>10</v>
      </c>
      <c r="V21" s="180"/>
      <c r="W21" s="30"/>
      <c r="X21" s="179">
        <f>U21+'4月'!X21:Y21</f>
        <v>22</v>
      </c>
      <c r="Y21" s="180"/>
      <c r="Z21" s="19"/>
      <c r="AA21" s="2">
        <v>35</v>
      </c>
      <c r="AB21" s="4" t="s">
        <v>104</v>
      </c>
      <c r="AC21" s="4" t="s">
        <v>104</v>
      </c>
    </row>
    <row r="22" spans="1:29" ht="24" customHeight="1">
      <c r="A22" s="13">
        <v>39953</v>
      </c>
      <c r="B22" s="12" t="str">
        <f t="shared" si="2"/>
        <v>水</v>
      </c>
      <c r="C22" s="15" t="s">
        <v>32</v>
      </c>
      <c r="D22" s="15" t="s">
        <v>32</v>
      </c>
      <c r="E22" s="74" t="s">
        <v>29</v>
      </c>
      <c r="F22" s="74" t="s">
        <v>29</v>
      </c>
      <c r="G22" s="73" t="s">
        <v>128</v>
      </c>
      <c r="H22" s="73" t="s">
        <v>128</v>
      </c>
      <c r="I22" s="73" t="s">
        <v>128</v>
      </c>
      <c r="J22" s="73" t="s">
        <v>128</v>
      </c>
      <c r="K22" s="16"/>
      <c r="L22" s="272"/>
      <c r="M22" s="274"/>
      <c r="N22" s="28"/>
      <c r="O22" s="280" t="s">
        <v>45</v>
      </c>
      <c r="P22" s="281"/>
      <c r="Q22" s="281"/>
      <c r="R22" s="281"/>
      <c r="S22" s="281"/>
      <c r="T22" s="18"/>
      <c r="U22" s="179">
        <f t="shared" si="3"/>
        <v>10</v>
      </c>
      <c r="V22" s="180"/>
      <c r="W22" s="30"/>
      <c r="X22" s="179">
        <f>U22+'4月'!X22:Y22</f>
        <v>18</v>
      </c>
      <c r="Y22" s="180"/>
      <c r="Z22" s="19"/>
      <c r="AA22" s="2">
        <v>45</v>
      </c>
      <c r="AB22" s="4" t="s">
        <v>53</v>
      </c>
      <c r="AC22" s="4" t="s">
        <v>53</v>
      </c>
    </row>
    <row r="23" spans="1:29" ht="24" customHeight="1">
      <c r="A23" s="13">
        <v>39954</v>
      </c>
      <c r="B23" s="12" t="str">
        <f t="shared" si="2"/>
        <v>木</v>
      </c>
      <c r="C23" s="15" t="s">
        <v>32</v>
      </c>
      <c r="D23" s="15" t="s">
        <v>32</v>
      </c>
      <c r="E23" s="74" t="s">
        <v>53</v>
      </c>
      <c r="F23" s="74" t="s">
        <v>53</v>
      </c>
      <c r="G23" s="73" t="s">
        <v>128</v>
      </c>
      <c r="H23" s="73" t="s">
        <v>128</v>
      </c>
      <c r="I23" s="73" t="s">
        <v>128</v>
      </c>
      <c r="J23" s="73" t="s">
        <v>128</v>
      </c>
      <c r="K23" s="16"/>
      <c r="L23" s="272"/>
      <c r="M23" s="274"/>
      <c r="N23" s="28"/>
      <c r="O23" s="283" t="s">
        <v>52</v>
      </c>
      <c r="P23" s="284"/>
      <c r="Q23" s="284"/>
      <c r="R23" s="284"/>
      <c r="S23" s="284"/>
      <c r="T23" s="18"/>
      <c r="U23" s="179">
        <f t="shared" si="3"/>
        <v>10</v>
      </c>
      <c r="V23" s="180"/>
      <c r="W23" s="30"/>
      <c r="X23" s="179">
        <f>U23+'4月'!X23:Y23</f>
        <v>18</v>
      </c>
      <c r="Y23" s="180"/>
      <c r="Z23" s="19"/>
      <c r="AA23" s="2">
        <v>40</v>
      </c>
      <c r="AB23" s="4" t="s">
        <v>51</v>
      </c>
      <c r="AC23" s="4" t="s">
        <v>51</v>
      </c>
    </row>
    <row r="24" spans="1:30" ht="24" customHeight="1">
      <c r="A24" s="13">
        <v>39955</v>
      </c>
      <c r="B24" s="12" t="str">
        <f t="shared" si="2"/>
        <v>金</v>
      </c>
      <c r="C24" s="15" t="s">
        <v>2</v>
      </c>
      <c r="D24" s="15" t="s">
        <v>2</v>
      </c>
      <c r="E24" s="74" t="s">
        <v>1</v>
      </c>
      <c r="F24" s="74" t="s">
        <v>1</v>
      </c>
      <c r="G24" s="73" t="s">
        <v>128</v>
      </c>
      <c r="H24" s="73" t="s">
        <v>128</v>
      </c>
      <c r="I24" s="73" t="s">
        <v>128</v>
      </c>
      <c r="J24" s="73" t="s">
        <v>128</v>
      </c>
      <c r="K24" s="16"/>
      <c r="L24" s="272"/>
      <c r="M24" s="274"/>
      <c r="N24" s="22"/>
      <c r="O24" s="200" t="s">
        <v>46</v>
      </c>
      <c r="P24" s="285"/>
      <c r="Q24" s="285"/>
      <c r="R24" s="285"/>
      <c r="S24" s="285"/>
      <c r="T24" s="24"/>
      <c r="U24" s="179">
        <f t="shared" si="3"/>
        <v>0</v>
      </c>
      <c r="V24" s="180"/>
      <c r="W24" s="30"/>
      <c r="X24" s="179">
        <f>U24+'4月'!X24:Y24</f>
        <v>0</v>
      </c>
      <c r="Y24" s="180"/>
      <c r="Z24" s="24"/>
      <c r="AA24" s="2">
        <v>61</v>
      </c>
      <c r="AB24" s="5" t="s">
        <v>54</v>
      </c>
      <c r="AC24" s="5" t="s">
        <v>54</v>
      </c>
      <c r="AD24" s="14"/>
    </row>
    <row r="25" spans="1:29" ht="24" customHeight="1">
      <c r="A25" s="13">
        <v>39956</v>
      </c>
      <c r="B25" s="12" t="str">
        <f t="shared" si="2"/>
        <v>土</v>
      </c>
      <c r="C25" s="39"/>
      <c r="D25" s="39"/>
      <c r="E25" s="39"/>
      <c r="F25" s="39"/>
      <c r="G25" s="39"/>
      <c r="H25" s="39"/>
      <c r="I25" s="39"/>
      <c r="J25" s="39"/>
      <c r="K25" s="16"/>
      <c r="L25" s="272"/>
      <c r="M25" s="274"/>
      <c r="N25" s="22"/>
      <c r="O25" s="283" t="s">
        <v>66</v>
      </c>
      <c r="P25" s="284"/>
      <c r="Q25" s="284"/>
      <c r="R25" s="284"/>
      <c r="S25" s="284"/>
      <c r="T25" s="24"/>
      <c r="U25" s="179">
        <f t="shared" si="3"/>
        <v>0</v>
      </c>
      <c r="V25" s="180"/>
      <c r="W25" s="30"/>
      <c r="X25" s="179">
        <f>U25+'4月'!X25:Y25</f>
        <v>0</v>
      </c>
      <c r="Y25" s="180"/>
      <c r="Z25" s="24"/>
      <c r="AA25" s="2">
        <v>133</v>
      </c>
      <c r="AB25" s="4" t="s">
        <v>105</v>
      </c>
      <c r="AC25" s="4" t="s">
        <v>105</v>
      </c>
    </row>
    <row r="26" spans="1:29" ht="24" customHeight="1">
      <c r="A26" s="13">
        <v>39957</v>
      </c>
      <c r="B26" s="12" t="str">
        <f t="shared" si="2"/>
        <v>日</v>
      </c>
      <c r="C26" s="39"/>
      <c r="D26" s="39"/>
      <c r="E26" s="39"/>
      <c r="F26" s="39"/>
      <c r="G26" s="39"/>
      <c r="H26" s="39"/>
      <c r="I26" s="39"/>
      <c r="J26" s="39"/>
      <c r="K26" s="16"/>
      <c r="L26" s="272"/>
      <c r="M26" s="274"/>
      <c r="N26" s="22"/>
      <c r="O26" s="280" t="s">
        <v>25</v>
      </c>
      <c r="P26" s="281"/>
      <c r="Q26" s="281"/>
      <c r="R26" s="281"/>
      <c r="S26" s="281"/>
      <c r="T26" s="24"/>
      <c r="U26" s="179">
        <f t="shared" si="3"/>
        <v>10</v>
      </c>
      <c r="V26" s="180"/>
      <c r="W26" s="30"/>
      <c r="X26" s="179">
        <f>U26+'4月'!X26:Y26</f>
        <v>22</v>
      </c>
      <c r="Y26" s="180"/>
      <c r="Z26" s="24"/>
      <c r="AA26" s="2">
        <v>69</v>
      </c>
      <c r="AB26" s="4" t="s">
        <v>29</v>
      </c>
      <c r="AC26" s="4" t="s">
        <v>29</v>
      </c>
    </row>
    <row r="27" spans="1:29" ht="24" customHeight="1">
      <c r="A27" s="13">
        <v>39958</v>
      </c>
      <c r="B27" s="12" t="str">
        <f t="shared" si="2"/>
        <v>月</v>
      </c>
      <c r="C27" s="15" t="s">
        <v>0</v>
      </c>
      <c r="D27" s="15" t="s">
        <v>0</v>
      </c>
      <c r="E27" s="61" t="s">
        <v>20</v>
      </c>
      <c r="F27" s="61" t="s">
        <v>20</v>
      </c>
      <c r="G27" s="74" t="s">
        <v>104</v>
      </c>
      <c r="H27" s="74" t="s">
        <v>104</v>
      </c>
      <c r="I27" s="74" t="s">
        <v>50</v>
      </c>
      <c r="J27" s="74" t="s">
        <v>50</v>
      </c>
      <c r="K27" s="16"/>
      <c r="L27" s="272"/>
      <c r="M27" s="274"/>
      <c r="N27" s="22"/>
      <c r="O27" s="200" t="s">
        <v>14</v>
      </c>
      <c r="P27" s="285"/>
      <c r="Q27" s="285"/>
      <c r="R27" s="285"/>
      <c r="S27" s="285"/>
      <c r="T27" s="24"/>
      <c r="U27" s="179">
        <f t="shared" si="3"/>
        <v>4</v>
      </c>
      <c r="V27" s="180"/>
      <c r="W27" s="30"/>
      <c r="X27" s="179">
        <f>U27+'4月'!X27:Y27</f>
        <v>9</v>
      </c>
      <c r="Y27" s="180"/>
      <c r="Z27" s="24"/>
      <c r="AB27" s="4" t="s">
        <v>1</v>
      </c>
      <c r="AC27" s="4" t="s">
        <v>1</v>
      </c>
    </row>
    <row r="28" spans="1:29" ht="24" customHeight="1">
      <c r="A28" s="13">
        <v>39959</v>
      </c>
      <c r="B28" s="12" t="str">
        <f aca="true" t="shared" si="4" ref="B28:B33">TEXT(WEEKDAY(A28),"aaa")</f>
        <v>火</v>
      </c>
      <c r="C28" s="15" t="s">
        <v>62</v>
      </c>
      <c r="D28" s="15" t="s">
        <v>62</v>
      </c>
      <c r="E28" s="15" t="s">
        <v>127</v>
      </c>
      <c r="F28" s="15" t="s">
        <v>127</v>
      </c>
      <c r="G28" s="74" t="s">
        <v>51</v>
      </c>
      <c r="H28" s="74" t="s">
        <v>51</v>
      </c>
      <c r="I28" s="74" t="s">
        <v>53</v>
      </c>
      <c r="J28" s="74" t="s">
        <v>53</v>
      </c>
      <c r="K28" s="16"/>
      <c r="L28" s="273"/>
      <c r="M28" s="275"/>
      <c r="N28" s="26"/>
      <c r="O28" s="199" t="s">
        <v>5</v>
      </c>
      <c r="P28" s="199"/>
      <c r="Q28" s="199"/>
      <c r="R28" s="199"/>
      <c r="S28" s="199"/>
      <c r="T28" s="18"/>
      <c r="U28" s="179">
        <f>SUM(U20:U27)</f>
        <v>52</v>
      </c>
      <c r="V28" s="180"/>
      <c r="W28" s="30"/>
      <c r="X28" s="179">
        <f>SUM(X20:Y27)</f>
        <v>109</v>
      </c>
      <c r="Y28" s="180"/>
      <c r="Z28" s="19"/>
      <c r="AB28" s="6"/>
      <c r="AC28" s="6"/>
    </row>
    <row r="29" spans="1:29" ht="24" customHeight="1">
      <c r="A29" s="13">
        <v>39960</v>
      </c>
      <c r="B29" s="12" t="str">
        <f t="shared" si="4"/>
        <v>水</v>
      </c>
      <c r="C29" s="75" t="s">
        <v>103</v>
      </c>
      <c r="D29" s="75" t="s">
        <v>103</v>
      </c>
      <c r="E29" s="15" t="s">
        <v>28</v>
      </c>
      <c r="F29" s="15" t="s">
        <v>28</v>
      </c>
      <c r="G29" s="74" t="s">
        <v>29</v>
      </c>
      <c r="H29" s="74" t="s">
        <v>29</v>
      </c>
      <c r="I29" s="74" t="s">
        <v>29</v>
      </c>
      <c r="J29" s="74" t="s">
        <v>29</v>
      </c>
      <c r="K29" s="16"/>
      <c r="L29" s="189" t="s">
        <v>33</v>
      </c>
      <c r="M29" s="247" t="s">
        <v>23</v>
      </c>
      <c r="N29" s="27"/>
      <c r="O29" s="224" t="s">
        <v>67</v>
      </c>
      <c r="P29" s="225"/>
      <c r="Q29" s="225"/>
      <c r="R29" s="225"/>
      <c r="S29" s="225"/>
      <c r="T29" s="18"/>
      <c r="U29" s="179">
        <f>COUNTIF($C$3:$K$33,AB29)</f>
        <v>0</v>
      </c>
      <c r="V29" s="180"/>
      <c r="W29" s="30"/>
      <c r="X29" s="179">
        <f>U29+'4月'!X29:Y29</f>
        <v>0</v>
      </c>
      <c r="Y29" s="180"/>
      <c r="Z29" s="19"/>
      <c r="AA29" s="2">
        <v>13</v>
      </c>
      <c r="AB29" s="4" t="s">
        <v>47</v>
      </c>
      <c r="AC29" s="4" t="s">
        <v>47</v>
      </c>
    </row>
    <row r="30" spans="1:29" ht="24" customHeight="1">
      <c r="A30" s="13">
        <v>39961</v>
      </c>
      <c r="B30" s="12" t="str">
        <f t="shared" si="4"/>
        <v>木</v>
      </c>
      <c r="C30" s="15" t="s">
        <v>62</v>
      </c>
      <c r="D30" s="15" t="s">
        <v>62</v>
      </c>
      <c r="E30" s="15" t="s">
        <v>62</v>
      </c>
      <c r="F30" s="15" t="s">
        <v>62</v>
      </c>
      <c r="G30" s="74" t="s">
        <v>53</v>
      </c>
      <c r="H30" s="74" t="s">
        <v>53</v>
      </c>
      <c r="I30" s="74" t="s">
        <v>51</v>
      </c>
      <c r="J30" s="74" t="s">
        <v>51</v>
      </c>
      <c r="K30" s="16"/>
      <c r="L30" s="272"/>
      <c r="M30" s="274"/>
      <c r="N30" s="27"/>
      <c r="O30" s="224" t="s">
        <v>48</v>
      </c>
      <c r="P30" s="225"/>
      <c r="Q30" s="225"/>
      <c r="R30" s="225"/>
      <c r="S30" s="225"/>
      <c r="T30" s="18"/>
      <c r="U30" s="179">
        <f aca="true" t="shared" si="5" ref="U30:U35">COUNTIF($C$3:$K$39,AB30)</f>
        <v>0</v>
      </c>
      <c r="V30" s="180"/>
      <c r="W30" s="30"/>
      <c r="X30" s="179">
        <f>U30+'4月'!X30:Y30</f>
        <v>0</v>
      </c>
      <c r="Y30" s="180"/>
      <c r="Z30" s="19"/>
      <c r="AA30" s="2">
        <v>40</v>
      </c>
      <c r="AB30" s="4" t="s">
        <v>55</v>
      </c>
      <c r="AC30" s="4" t="s">
        <v>55</v>
      </c>
    </row>
    <row r="31" spans="1:29" ht="24" customHeight="1">
      <c r="A31" s="13">
        <v>39962</v>
      </c>
      <c r="B31" s="12" t="str">
        <f t="shared" si="4"/>
        <v>金</v>
      </c>
      <c r="C31" s="15" t="s">
        <v>2</v>
      </c>
      <c r="D31" s="15" t="s">
        <v>2</v>
      </c>
      <c r="E31" s="74" t="s">
        <v>1</v>
      </c>
      <c r="F31" s="74" t="s">
        <v>1</v>
      </c>
      <c r="G31" s="74" t="s">
        <v>50</v>
      </c>
      <c r="H31" s="74" t="s">
        <v>50</v>
      </c>
      <c r="I31" s="74" t="s">
        <v>104</v>
      </c>
      <c r="J31" s="74" t="s">
        <v>104</v>
      </c>
      <c r="K31" s="16"/>
      <c r="L31" s="272"/>
      <c r="M31" s="274"/>
      <c r="N31" s="27"/>
      <c r="O31" s="224" t="s">
        <v>68</v>
      </c>
      <c r="P31" s="225"/>
      <c r="Q31" s="225"/>
      <c r="R31" s="225"/>
      <c r="S31" s="225"/>
      <c r="T31" s="18"/>
      <c r="U31" s="179">
        <f t="shared" si="5"/>
        <v>0</v>
      </c>
      <c r="V31" s="180"/>
      <c r="W31" s="30"/>
      <c r="X31" s="179">
        <f>U31+'4月'!X31:Y31</f>
        <v>0</v>
      </c>
      <c r="Y31" s="180"/>
      <c r="Z31" s="19"/>
      <c r="AA31" s="2">
        <v>20</v>
      </c>
      <c r="AB31" s="4" t="s">
        <v>68</v>
      </c>
      <c r="AC31" s="4" t="s">
        <v>68</v>
      </c>
    </row>
    <row r="32" spans="1:29" ht="24" customHeight="1">
      <c r="A32" s="13">
        <v>39963</v>
      </c>
      <c r="B32" s="12" t="str">
        <f t="shared" si="4"/>
        <v>土</v>
      </c>
      <c r="C32" s="39"/>
      <c r="D32" s="39"/>
      <c r="E32" s="39"/>
      <c r="F32" s="39"/>
      <c r="G32" s="39"/>
      <c r="H32" s="39"/>
      <c r="I32" s="39"/>
      <c r="J32" s="39"/>
      <c r="K32" s="16"/>
      <c r="L32" s="272"/>
      <c r="M32" s="274"/>
      <c r="N32" s="27"/>
      <c r="O32" s="222" t="s">
        <v>69</v>
      </c>
      <c r="P32" s="223"/>
      <c r="Q32" s="223"/>
      <c r="R32" s="223"/>
      <c r="S32" s="223"/>
      <c r="T32" s="18"/>
      <c r="U32" s="179">
        <f t="shared" si="5"/>
        <v>0</v>
      </c>
      <c r="V32" s="180"/>
      <c r="W32" s="30"/>
      <c r="X32" s="179">
        <f>U32+'4月'!X32:Y32</f>
        <v>0</v>
      </c>
      <c r="Y32" s="180"/>
      <c r="Z32" s="19"/>
      <c r="AA32" s="2">
        <v>20</v>
      </c>
      <c r="AB32" s="4" t="s">
        <v>107</v>
      </c>
      <c r="AC32" s="4" t="s">
        <v>107</v>
      </c>
    </row>
    <row r="33" spans="1:29" ht="24" customHeight="1">
      <c r="A33" s="13">
        <v>39964</v>
      </c>
      <c r="B33" s="12" t="str">
        <f t="shared" si="4"/>
        <v>日</v>
      </c>
      <c r="C33" s="39"/>
      <c r="D33" s="39"/>
      <c r="E33" s="39"/>
      <c r="F33" s="39"/>
      <c r="G33" s="39"/>
      <c r="H33" s="39"/>
      <c r="I33" s="39"/>
      <c r="J33" s="39"/>
      <c r="K33" s="16"/>
      <c r="L33" s="272"/>
      <c r="M33" s="274"/>
      <c r="N33" s="27"/>
      <c r="O33" s="224" t="s">
        <v>70</v>
      </c>
      <c r="P33" s="225"/>
      <c r="Q33" s="225"/>
      <c r="R33" s="225"/>
      <c r="S33" s="225"/>
      <c r="T33" s="18"/>
      <c r="U33" s="179">
        <f t="shared" si="5"/>
        <v>0</v>
      </c>
      <c r="V33" s="180"/>
      <c r="W33" s="30"/>
      <c r="X33" s="179">
        <f>U33+'4月'!X33:Y33</f>
        <v>0</v>
      </c>
      <c r="Y33" s="180"/>
      <c r="Z33" s="19"/>
      <c r="AA33" s="2">
        <v>67</v>
      </c>
      <c r="AB33" s="4" t="s">
        <v>108</v>
      </c>
      <c r="AC33" s="4" t="s">
        <v>108</v>
      </c>
    </row>
    <row r="34" spans="3:29" ht="24" customHeight="1" thickBot="1">
      <c r="C34" s="16"/>
      <c r="D34" s="16"/>
      <c r="E34" s="16"/>
      <c r="F34" s="16"/>
      <c r="G34" s="16"/>
      <c r="H34" s="16"/>
      <c r="I34" s="16"/>
      <c r="J34" s="16"/>
      <c r="K34" s="16"/>
      <c r="L34" s="272"/>
      <c r="M34" s="274"/>
      <c r="N34" s="22"/>
      <c r="O34" s="222" t="s">
        <v>71</v>
      </c>
      <c r="P34" s="223"/>
      <c r="Q34" s="223"/>
      <c r="R34" s="223"/>
      <c r="S34" s="223"/>
      <c r="T34" s="26"/>
      <c r="U34" s="179">
        <f t="shared" si="5"/>
        <v>0</v>
      </c>
      <c r="V34" s="180"/>
      <c r="W34" s="50"/>
      <c r="X34" s="179">
        <f>U34+'4月'!X34:Y34</f>
        <v>0</v>
      </c>
      <c r="Y34" s="180"/>
      <c r="Z34" s="24"/>
      <c r="AA34" s="2">
        <v>20</v>
      </c>
      <c r="AB34" s="4" t="s">
        <v>111</v>
      </c>
      <c r="AC34" s="4" t="s">
        <v>111</v>
      </c>
    </row>
    <row r="35" spans="1:29" ht="24" customHeight="1">
      <c r="A35" s="261" t="s">
        <v>89</v>
      </c>
      <c r="B35" s="47"/>
      <c r="C35" s="264" t="s">
        <v>87</v>
      </c>
      <c r="D35" s="265"/>
      <c r="E35" s="266"/>
      <c r="F35" s="48" t="s">
        <v>88</v>
      </c>
      <c r="G35" s="49" t="s">
        <v>16</v>
      </c>
      <c r="H35" s="16"/>
      <c r="I35" s="16"/>
      <c r="J35" s="16"/>
      <c r="K35" s="16"/>
      <c r="L35" s="272"/>
      <c r="M35" s="274"/>
      <c r="N35" s="22"/>
      <c r="O35" s="199" t="s">
        <v>72</v>
      </c>
      <c r="P35" s="201"/>
      <c r="Q35" s="201"/>
      <c r="R35" s="201"/>
      <c r="S35" s="201"/>
      <c r="T35" s="24"/>
      <c r="U35" s="179">
        <f t="shared" si="5"/>
        <v>0</v>
      </c>
      <c r="V35" s="180"/>
      <c r="W35" s="50"/>
      <c r="X35" s="179">
        <f>U35+'4月'!X35:Y35</f>
        <v>0</v>
      </c>
      <c r="Y35" s="180"/>
      <c r="Z35" s="31"/>
      <c r="AB35" s="5" t="s">
        <v>109</v>
      </c>
      <c r="AC35" s="5" t="s">
        <v>109</v>
      </c>
    </row>
    <row r="36" spans="1:29" ht="24" customHeight="1">
      <c r="A36" s="262"/>
      <c r="B36" s="267" t="s">
        <v>83</v>
      </c>
      <c r="C36" s="248" t="s">
        <v>78</v>
      </c>
      <c r="D36" s="248"/>
      <c r="E36" s="248"/>
      <c r="F36" s="43">
        <f>COUNTIF($C$3:$J$33,AB47)</f>
        <v>0</v>
      </c>
      <c r="G36" s="70">
        <f>F36+'4月'!G42</f>
        <v>0</v>
      </c>
      <c r="H36" s="16"/>
      <c r="I36" s="16"/>
      <c r="J36" s="16"/>
      <c r="K36" s="16"/>
      <c r="L36" s="272"/>
      <c r="M36" s="274"/>
      <c r="N36" s="22"/>
      <c r="O36" s="199"/>
      <c r="P36" s="201"/>
      <c r="Q36" s="201"/>
      <c r="R36" s="201"/>
      <c r="S36" s="201"/>
      <c r="T36" s="24"/>
      <c r="U36" s="179"/>
      <c r="V36" s="180"/>
      <c r="W36" s="51"/>
      <c r="X36" s="179"/>
      <c r="Y36" s="180"/>
      <c r="Z36" s="24"/>
      <c r="AA36" s="2">
        <v>20</v>
      </c>
      <c r="AB36" s="5"/>
      <c r="AC36" s="5"/>
    </row>
    <row r="37" spans="1:29" ht="24" customHeight="1">
      <c r="A37" s="262"/>
      <c r="B37" s="267"/>
      <c r="C37" s="248" t="s">
        <v>79</v>
      </c>
      <c r="D37" s="248"/>
      <c r="E37" s="248"/>
      <c r="F37" s="43">
        <f>COUNTIF($C$3:$J$33,AB48)</f>
        <v>0</v>
      </c>
      <c r="G37" s="70">
        <f>F37+'4月'!G43</f>
        <v>0</v>
      </c>
      <c r="H37" s="16"/>
      <c r="I37" s="16"/>
      <c r="J37" s="16"/>
      <c r="K37" s="29"/>
      <c r="L37" s="272"/>
      <c r="M37" s="275"/>
      <c r="N37" s="26"/>
      <c r="O37" s="199" t="s">
        <v>5</v>
      </c>
      <c r="P37" s="199"/>
      <c r="Q37" s="199"/>
      <c r="R37" s="199"/>
      <c r="S37" s="199"/>
      <c r="T37" s="18"/>
      <c r="U37" s="179">
        <f>SUM(U29:U36)</f>
        <v>0</v>
      </c>
      <c r="V37" s="180"/>
      <c r="W37" s="30"/>
      <c r="X37" s="179">
        <f>SUM(X29:Y36)</f>
        <v>0</v>
      </c>
      <c r="Y37" s="180"/>
      <c r="Z37" s="19"/>
      <c r="AB37" s="6"/>
      <c r="AC37" s="6"/>
    </row>
    <row r="38" spans="1:29" ht="24" customHeight="1">
      <c r="A38" s="262"/>
      <c r="B38" s="267"/>
      <c r="C38" s="248" t="s">
        <v>80</v>
      </c>
      <c r="D38" s="248"/>
      <c r="E38" s="248"/>
      <c r="F38" s="43">
        <f>COUNTIF($C$3:$J$33,AB49)</f>
        <v>0</v>
      </c>
      <c r="G38" s="70">
        <f>F38+'4月'!G44</f>
        <v>0</v>
      </c>
      <c r="H38" s="16"/>
      <c r="I38" s="16"/>
      <c r="J38" s="16"/>
      <c r="K38" s="29"/>
      <c r="L38" s="272"/>
      <c r="M38" s="247" t="s">
        <v>26</v>
      </c>
      <c r="N38" s="26"/>
      <c r="O38" s="200" t="s">
        <v>30</v>
      </c>
      <c r="P38" s="282"/>
      <c r="Q38" s="282"/>
      <c r="R38" s="282"/>
      <c r="S38" s="282"/>
      <c r="T38" s="18"/>
      <c r="U38" s="179">
        <f>COUNTIF($C$3:$K$39,AB38)</f>
        <v>0</v>
      </c>
      <c r="V38" s="180"/>
      <c r="W38" s="30"/>
      <c r="X38" s="179">
        <f>U38+'4月'!X38:Y38</f>
        <v>0</v>
      </c>
      <c r="Y38" s="180"/>
      <c r="Z38" s="19"/>
      <c r="AA38" s="2">
        <v>165</v>
      </c>
      <c r="AB38" s="4" t="s">
        <v>30</v>
      </c>
      <c r="AC38" s="4" t="s">
        <v>30</v>
      </c>
    </row>
    <row r="39" spans="1:29" ht="24" customHeight="1">
      <c r="A39" s="262"/>
      <c r="B39" s="267"/>
      <c r="C39" s="248" t="s">
        <v>25</v>
      </c>
      <c r="D39" s="248"/>
      <c r="E39" s="248"/>
      <c r="F39" s="43">
        <f>COUNTIF($C$3:$J$33,AB50)</f>
        <v>0</v>
      </c>
      <c r="G39" s="70">
        <f>F39+'4月'!G45</f>
        <v>0</v>
      </c>
      <c r="H39" s="16"/>
      <c r="I39" s="16"/>
      <c r="J39" s="16"/>
      <c r="K39" s="16"/>
      <c r="L39" s="272"/>
      <c r="M39" s="274"/>
      <c r="N39" s="27"/>
      <c r="O39" s="200" t="s">
        <v>31</v>
      </c>
      <c r="P39" s="200"/>
      <c r="Q39" s="200"/>
      <c r="R39" s="200"/>
      <c r="S39" s="200"/>
      <c r="T39" s="18"/>
      <c r="U39" s="179">
        <f aca="true" t="shared" si="6" ref="U39:U44">COUNTIF($C$3:$K$39,AB39)</f>
        <v>0</v>
      </c>
      <c r="V39" s="180"/>
      <c r="W39" s="30"/>
      <c r="X39" s="179">
        <f>U39+'4月'!X39:Y39</f>
        <v>0</v>
      </c>
      <c r="Y39" s="180"/>
      <c r="Z39" s="19"/>
      <c r="AA39" s="2">
        <v>30</v>
      </c>
      <c r="AB39" s="4" t="s">
        <v>31</v>
      </c>
      <c r="AC39" s="4" t="s">
        <v>31</v>
      </c>
    </row>
    <row r="40" spans="1:29" ht="24" customHeight="1">
      <c r="A40" s="262"/>
      <c r="B40" s="267"/>
      <c r="C40" s="268" t="s">
        <v>90</v>
      </c>
      <c r="D40" s="269"/>
      <c r="E40" s="270"/>
      <c r="F40" s="44">
        <f>SUM(F36:F39)</f>
        <v>0</v>
      </c>
      <c r="G40" s="44">
        <f>SUM(G36:G39)</f>
        <v>0</v>
      </c>
      <c r="H40" s="16"/>
      <c r="I40" s="16"/>
      <c r="J40" s="16"/>
      <c r="K40" s="16"/>
      <c r="L40" s="272"/>
      <c r="M40" s="274"/>
      <c r="N40" s="26"/>
      <c r="O40" s="200" t="s">
        <v>73</v>
      </c>
      <c r="P40" s="200"/>
      <c r="Q40" s="200"/>
      <c r="R40" s="200"/>
      <c r="S40" s="200"/>
      <c r="T40" s="18"/>
      <c r="U40" s="179">
        <f t="shared" si="6"/>
        <v>0</v>
      </c>
      <c r="V40" s="180"/>
      <c r="W40" s="30"/>
      <c r="X40" s="179">
        <f>U40+'4月'!X40:Y40</f>
        <v>0</v>
      </c>
      <c r="Y40" s="180"/>
      <c r="Z40" s="19"/>
      <c r="AA40" s="2">
        <v>71</v>
      </c>
      <c r="AB40" s="4" t="s">
        <v>73</v>
      </c>
      <c r="AC40" s="4" t="s">
        <v>73</v>
      </c>
    </row>
    <row r="41" spans="1:29" ht="24" customHeight="1">
      <c r="A41" s="262"/>
      <c r="B41" s="267" t="s">
        <v>84</v>
      </c>
      <c r="C41" s="248" t="s">
        <v>30</v>
      </c>
      <c r="D41" s="248"/>
      <c r="E41" s="248"/>
      <c r="F41" s="43">
        <f aca="true" t="shared" si="7" ref="F41:F46">COUNTIF($C$3:$J$39,AB52)</f>
        <v>0</v>
      </c>
      <c r="G41" s="70">
        <f>F41+'4月'!G47</f>
        <v>0</v>
      </c>
      <c r="L41" s="272"/>
      <c r="M41" s="274"/>
      <c r="N41" s="26"/>
      <c r="O41" s="200" t="s">
        <v>49</v>
      </c>
      <c r="P41" s="200"/>
      <c r="Q41" s="200"/>
      <c r="R41" s="200"/>
      <c r="S41" s="200"/>
      <c r="T41" s="18"/>
      <c r="U41" s="179">
        <f t="shared" si="6"/>
        <v>0</v>
      </c>
      <c r="V41" s="180"/>
      <c r="W41" s="30"/>
      <c r="X41" s="179">
        <f>U41+'4月'!X41:Y41</f>
        <v>0</v>
      </c>
      <c r="Y41" s="180"/>
      <c r="Z41" s="19"/>
      <c r="AA41" s="2">
        <v>81</v>
      </c>
      <c r="AB41" s="4" t="s">
        <v>56</v>
      </c>
      <c r="AC41" s="4" t="s">
        <v>56</v>
      </c>
    </row>
    <row r="42" spans="1:29" ht="24" customHeight="1">
      <c r="A42" s="262"/>
      <c r="B42" s="267"/>
      <c r="C42" s="248" t="s">
        <v>31</v>
      </c>
      <c r="D42" s="248"/>
      <c r="E42" s="248"/>
      <c r="F42" s="43">
        <f t="shared" si="7"/>
        <v>0</v>
      </c>
      <c r="G42" s="70">
        <f>F42+'4月'!G48</f>
        <v>0</v>
      </c>
      <c r="L42" s="272"/>
      <c r="M42" s="274"/>
      <c r="N42" s="26"/>
      <c r="O42" s="200" t="s">
        <v>74</v>
      </c>
      <c r="P42" s="200"/>
      <c r="Q42" s="200"/>
      <c r="R42" s="200"/>
      <c r="S42" s="200"/>
      <c r="T42" s="18"/>
      <c r="U42" s="179">
        <f t="shared" si="6"/>
        <v>0</v>
      </c>
      <c r="V42" s="180"/>
      <c r="W42" s="30"/>
      <c r="X42" s="179">
        <f>U42+'4月'!X42:Y42</f>
        <v>0</v>
      </c>
      <c r="Y42" s="180"/>
      <c r="Z42" s="19"/>
      <c r="AA42" s="2">
        <v>16</v>
      </c>
      <c r="AB42" s="4" t="s">
        <v>27</v>
      </c>
      <c r="AC42" s="4" t="s">
        <v>27</v>
      </c>
    </row>
    <row r="43" spans="1:29" ht="24" customHeight="1">
      <c r="A43" s="262"/>
      <c r="B43" s="267"/>
      <c r="C43" s="248" t="s">
        <v>81</v>
      </c>
      <c r="D43" s="248"/>
      <c r="E43" s="248"/>
      <c r="F43" s="43">
        <f t="shared" si="7"/>
        <v>0</v>
      </c>
      <c r="G43" s="70">
        <f>F43+'4月'!G49</f>
        <v>0</v>
      </c>
      <c r="L43" s="272"/>
      <c r="M43" s="274"/>
      <c r="N43" s="26"/>
      <c r="O43" s="234" t="s">
        <v>75</v>
      </c>
      <c r="P43" s="279"/>
      <c r="Q43" s="279"/>
      <c r="R43" s="279"/>
      <c r="S43" s="279"/>
      <c r="T43" s="18"/>
      <c r="U43" s="179">
        <f t="shared" si="6"/>
        <v>0</v>
      </c>
      <c r="V43" s="180"/>
      <c r="W43" s="30"/>
      <c r="X43" s="179">
        <f>U43+'4月'!X43:Y43</f>
        <v>0</v>
      </c>
      <c r="Y43" s="180"/>
      <c r="Z43" s="19"/>
      <c r="AA43" s="2">
        <v>50</v>
      </c>
      <c r="AB43" s="4" t="s">
        <v>106</v>
      </c>
      <c r="AC43" s="4" t="s">
        <v>106</v>
      </c>
    </row>
    <row r="44" spans="1:29" ht="24" customHeight="1">
      <c r="A44" s="262"/>
      <c r="B44" s="267"/>
      <c r="C44" s="248" t="s">
        <v>56</v>
      </c>
      <c r="D44" s="248"/>
      <c r="E44" s="248"/>
      <c r="F44" s="43">
        <f t="shared" si="7"/>
        <v>0</v>
      </c>
      <c r="G44" s="70">
        <f>F44+'4月'!G50</f>
        <v>0</v>
      </c>
      <c r="L44" s="272"/>
      <c r="M44" s="274"/>
      <c r="N44" s="26"/>
      <c r="O44" s="200" t="s">
        <v>76</v>
      </c>
      <c r="P44" s="200"/>
      <c r="Q44" s="200"/>
      <c r="R44" s="200"/>
      <c r="S44" s="200"/>
      <c r="T44" s="18"/>
      <c r="U44" s="179">
        <f t="shared" si="6"/>
        <v>0</v>
      </c>
      <c r="V44" s="180"/>
      <c r="W44" s="30"/>
      <c r="X44" s="179">
        <f>U44+'4月'!X44:Y44</f>
        <v>0</v>
      </c>
      <c r="Y44" s="180"/>
      <c r="Z44" s="20"/>
      <c r="AA44" s="2">
        <v>60</v>
      </c>
      <c r="AB44" s="4" t="s">
        <v>110</v>
      </c>
      <c r="AC44" s="4" t="s">
        <v>110</v>
      </c>
    </row>
    <row r="45" spans="1:29" ht="24" customHeight="1">
      <c r="A45" s="262"/>
      <c r="B45" s="267"/>
      <c r="C45" s="248" t="s">
        <v>82</v>
      </c>
      <c r="D45" s="248"/>
      <c r="E45" s="248"/>
      <c r="F45" s="43">
        <f t="shared" si="7"/>
        <v>0</v>
      </c>
      <c r="G45" s="70">
        <f>F45+'4月'!G51</f>
        <v>0</v>
      </c>
      <c r="L45" s="272"/>
      <c r="M45" s="274"/>
      <c r="N45" s="22"/>
      <c r="O45" s="234" t="s">
        <v>77</v>
      </c>
      <c r="P45" s="234"/>
      <c r="Q45" s="234"/>
      <c r="R45" s="234"/>
      <c r="S45" s="234"/>
      <c r="T45" s="18"/>
      <c r="U45" s="179">
        <f>COUNTIF($C$3:$K$39,AB45)</f>
        <v>0</v>
      </c>
      <c r="V45" s="180"/>
      <c r="W45" s="30"/>
      <c r="X45" s="179">
        <f>U45+'4月'!X45:Y45</f>
        <v>0</v>
      </c>
      <c r="Y45" s="180"/>
      <c r="Z45" s="20"/>
      <c r="AB45" s="4" t="s">
        <v>112</v>
      </c>
      <c r="AC45" s="4" t="s">
        <v>112</v>
      </c>
    </row>
    <row r="46" spans="1:29" ht="24" customHeight="1">
      <c r="A46" s="262"/>
      <c r="B46" s="267"/>
      <c r="C46" s="248" t="s">
        <v>85</v>
      </c>
      <c r="D46" s="248"/>
      <c r="E46" s="248"/>
      <c r="F46" s="43">
        <f t="shared" si="7"/>
        <v>0</v>
      </c>
      <c r="G46" s="70">
        <f>F46+'4月'!G52</f>
        <v>0</v>
      </c>
      <c r="L46" s="272"/>
      <c r="M46" s="274"/>
      <c r="N46" s="16"/>
      <c r="O46" s="232"/>
      <c r="P46" s="233"/>
      <c r="Q46" s="233"/>
      <c r="R46" s="233"/>
      <c r="S46" s="233"/>
      <c r="T46" s="16"/>
      <c r="U46" s="179"/>
      <c r="V46" s="180"/>
      <c r="W46" s="52"/>
      <c r="X46" s="179"/>
      <c r="Y46" s="180"/>
      <c r="Z46" s="31"/>
      <c r="AA46" s="2">
        <v>91</v>
      </c>
      <c r="AB46" s="4"/>
      <c r="AC46" s="4"/>
    </row>
    <row r="47" spans="1:29" ht="24" customHeight="1">
      <c r="A47" s="262"/>
      <c r="B47" s="267"/>
      <c r="C47" s="248" t="s">
        <v>86</v>
      </c>
      <c r="D47" s="248"/>
      <c r="E47" s="248"/>
      <c r="F47" s="43">
        <f>COUNTIF($C$3:$J$39,AB58)</f>
        <v>0</v>
      </c>
      <c r="G47" s="70">
        <f>F47+'4月'!G53</f>
        <v>0</v>
      </c>
      <c r="L47" s="273"/>
      <c r="M47" s="275"/>
      <c r="N47" s="26"/>
      <c r="O47" s="224" t="s">
        <v>5</v>
      </c>
      <c r="P47" s="225"/>
      <c r="Q47" s="225"/>
      <c r="R47" s="225"/>
      <c r="S47" s="225"/>
      <c r="T47" s="18"/>
      <c r="U47" s="179">
        <f>SUM(U38:U46)</f>
        <v>0</v>
      </c>
      <c r="V47" s="180"/>
      <c r="W47" s="30"/>
      <c r="X47" s="179">
        <f>SUM(X38:Y46)</f>
        <v>0</v>
      </c>
      <c r="Y47" s="180"/>
      <c r="Z47" s="19"/>
      <c r="AB47" s="6" t="s">
        <v>91</v>
      </c>
      <c r="AC47" s="6" t="s">
        <v>91</v>
      </c>
    </row>
    <row r="48" spans="1:29" ht="24" customHeight="1" thickBot="1">
      <c r="A48" s="263"/>
      <c r="B48" s="271"/>
      <c r="C48" s="249" t="s">
        <v>90</v>
      </c>
      <c r="D48" s="250"/>
      <c r="E48" s="251"/>
      <c r="F48" s="46">
        <f>SUM(F41:F47)</f>
        <v>0</v>
      </c>
      <c r="G48" s="46">
        <f>SUM(G41:G47)</f>
        <v>0</v>
      </c>
      <c r="L48" s="196" t="s">
        <v>18</v>
      </c>
      <c r="M48" s="252"/>
      <c r="N48" s="252"/>
      <c r="O48" s="252"/>
      <c r="P48" s="252"/>
      <c r="Q48" s="252"/>
      <c r="R48" s="252"/>
      <c r="S48" s="252"/>
      <c r="T48" s="253"/>
      <c r="U48" s="193">
        <f>U6+U19+U28+U37+U47</f>
        <v>112</v>
      </c>
      <c r="V48" s="194"/>
      <c r="W48" s="53"/>
      <c r="X48" s="193">
        <f>X47+X37+X28+X19+X6</f>
        <v>240</v>
      </c>
      <c r="Y48" s="194"/>
      <c r="Z48" s="11"/>
      <c r="AB48" s="6" t="s">
        <v>92</v>
      </c>
      <c r="AC48" s="6" t="s">
        <v>92</v>
      </c>
    </row>
    <row r="49" spans="12:29" ht="24" customHeight="1">
      <c r="L49" s="10"/>
      <c r="M49" s="8"/>
      <c r="N49" s="8"/>
      <c r="O49" s="10"/>
      <c r="P49" s="10"/>
      <c r="Q49" s="10"/>
      <c r="R49" s="10"/>
      <c r="S49" s="10"/>
      <c r="T49" s="10"/>
      <c r="U49" s="10"/>
      <c r="V49" s="5"/>
      <c r="W49" s="5"/>
      <c r="X49" s="5"/>
      <c r="Y49" s="5"/>
      <c r="Z49" s="5"/>
      <c r="AB49" s="6" t="s">
        <v>93</v>
      </c>
      <c r="AC49" s="6" t="s">
        <v>93</v>
      </c>
    </row>
    <row r="50" spans="12:29" ht="24" customHeight="1">
      <c r="L50" s="235" t="s">
        <v>6</v>
      </c>
      <c r="M50" s="256"/>
      <c r="N50" s="256"/>
      <c r="O50" s="256"/>
      <c r="P50" s="257"/>
      <c r="Q50" s="215" t="s">
        <v>15</v>
      </c>
      <c r="R50" s="216"/>
      <c r="S50" s="216"/>
      <c r="T50" s="216"/>
      <c r="U50" s="217"/>
      <c r="V50" s="215" t="s">
        <v>16</v>
      </c>
      <c r="W50" s="216"/>
      <c r="X50" s="216"/>
      <c r="Y50" s="216"/>
      <c r="Z50" s="217"/>
      <c r="AB50" s="6" t="s">
        <v>94</v>
      </c>
      <c r="AC50" s="6" t="s">
        <v>94</v>
      </c>
    </row>
    <row r="51" spans="12:29" ht="24" customHeight="1">
      <c r="L51" s="258"/>
      <c r="M51" s="259"/>
      <c r="N51" s="259"/>
      <c r="O51" s="259"/>
      <c r="P51" s="260"/>
      <c r="Q51" s="241">
        <f>COUNTA($C$3:$C$33)</f>
        <v>18</v>
      </c>
      <c r="R51" s="254"/>
      <c r="S51" s="254"/>
      <c r="T51" s="254"/>
      <c r="U51" s="255"/>
      <c r="V51" s="241">
        <f>Q51+'4月'!V51:Z51</f>
        <v>38</v>
      </c>
      <c r="W51" s="254"/>
      <c r="X51" s="254"/>
      <c r="Y51" s="254"/>
      <c r="Z51" s="255"/>
      <c r="AB51" s="6"/>
      <c r="AC51" s="6"/>
    </row>
    <row r="52" spans="12:29" ht="24" customHeight="1">
      <c r="L52" s="165" t="s">
        <v>115</v>
      </c>
      <c r="M52" s="166"/>
      <c r="N52" s="166"/>
      <c r="O52" s="166"/>
      <c r="P52" s="167"/>
      <c r="Q52" s="158" t="s">
        <v>113</v>
      </c>
      <c r="R52" s="159"/>
      <c r="S52" s="159"/>
      <c r="T52" s="159"/>
      <c r="U52" s="159"/>
      <c r="V52" s="160" t="s">
        <v>114</v>
      </c>
      <c r="W52" s="161"/>
      <c r="X52" s="161"/>
      <c r="Y52" s="161"/>
      <c r="Z52" s="161"/>
      <c r="AB52" s="6" t="s">
        <v>95</v>
      </c>
      <c r="AC52" s="6" t="s">
        <v>95</v>
      </c>
    </row>
    <row r="53" spans="12:29" ht="24" customHeight="1">
      <c r="L53" s="168"/>
      <c r="M53" s="169"/>
      <c r="N53" s="169"/>
      <c r="O53" s="169"/>
      <c r="P53" s="170"/>
      <c r="Q53" s="162">
        <f>F40+F48+U48</f>
        <v>112</v>
      </c>
      <c r="R53" s="163"/>
      <c r="S53" s="163"/>
      <c r="T53" s="163"/>
      <c r="U53" s="163"/>
      <c r="V53" s="162">
        <f>X48+G40+G48</f>
        <v>240</v>
      </c>
      <c r="W53" s="164"/>
      <c r="X53" s="164"/>
      <c r="Y53" s="164"/>
      <c r="Z53" s="164"/>
      <c r="AB53" s="6" t="s">
        <v>96</v>
      </c>
      <c r="AC53" s="6" t="s">
        <v>96</v>
      </c>
    </row>
    <row r="54" spans="28:29" ht="13.5">
      <c r="AB54" s="6" t="s">
        <v>97</v>
      </c>
      <c r="AC54" s="6" t="s">
        <v>97</v>
      </c>
    </row>
    <row r="55" spans="28:29" ht="13.5">
      <c r="AB55" s="6" t="s">
        <v>98</v>
      </c>
      <c r="AC55" s="6" t="s">
        <v>98</v>
      </c>
    </row>
    <row r="56" spans="28:29" ht="13.5">
      <c r="AB56" s="6" t="s">
        <v>99</v>
      </c>
      <c r="AC56" s="6" t="s">
        <v>99</v>
      </c>
    </row>
    <row r="57" spans="28:29" ht="13.5">
      <c r="AB57" s="6" t="s">
        <v>100</v>
      </c>
      <c r="AC57" s="6" t="s">
        <v>100</v>
      </c>
    </row>
    <row r="58" spans="28:29" ht="13.5">
      <c r="AB58" s="6" t="s">
        <v>101</v>
      </c>
      <c r="AC58" s="6" t="s">
        <v>101</v>
      </c>
    </row>
  </sheetData>
  <sheetProtection/>
  <mergeCells count="176">
    <mergeCell ref="O1:Y1"/>
    <mergeCell ref="U29:V29"/>
    <mergeCell ref="X7:Y7"/>
    <mergeCell ref="X8:Y8"/>
    <mergeCell ref="O23:S23"/>
    <mergeCell ref="U22:V22"/>
    <mergeCell ref="O22:S22"/>
    <mergeCell ref="X3:Z3"/>
    <mergeCell ref="L2:Z2"/>
    <mergeCell ref="L3:T3"/>
    <mergeCell ref="U3:W3"/>
    <mergeCell ref="U39:V39"/>
    <mergeCell ref="U40:V40"/>
    <mergeCell ref="U26:V26"/>
    <mergeCell ref="U5:W5"/>
    <mergeCell ref="U15:V15"/>
    <mergeCell ref="U38:V38"/>
    <mergeCell ref="U36:V36"/>
    <mergeCell ref="X4:Y4"/>
    <mergeCell ref="U23:V23"/>
    <mergeCell ref="U24:V24"/>
    <mergeCell ref="U25:V25"/>
    <mergeCell ref="U8:V8"/>
    <mergeCell ref="X14:Y14"/>
    <mergeCell ref="X6:Y6"/>
    <mergeCell ref="X18:Y18"/>
    <mergeCell ref="X19:Y19"/>
    <mergeCell ref="X22:Y22"/>
    <mergeCell ref="U7:V7"/>
    <mergeCell ref="X12:Y12"/>
    <mergeCell ref="O18:S18"/>
    <mergeCell ref="O10:S10"/>
    <mergeCell ref="O11:S11"/>
    <mergeCell ref="X11:Y11"/>
    <mergeCell ref="X16:Y16"/>
    <mergeCell ref="X17:Y17"/>
    <mergeCell ref="X15:Y15"/>
    <mergeCell ref="X13:Y13"/>
    <mergeCell ref="O4:S4"/>
    <mergeCell ref="X5:Y5"/>
    <mergeCell ref="X9:Y9"/>
    <mergeCell ref="O9:S9"/>
    <mergeCell ref="O7:S7"/>
    <mergeCell ref="O8:S8"/>
    <mergeCell ref="U9:V9"/>
    <mergeCell ref="X10:Y10"/>
    <mergeCell ref="O6:S6"/>
    <mergeCell ref="O37:S37"/>
    <mergeCell ref="A2:B2"/>
    <mergeCell ref="O24:S24"/>
    <mergeCell ref="U31:V31"/>
    <mergeCell ref="U32:V32"/>
    <mergeCell ref="U33:V33"/>
    <mergeCell ref="O12:S12"/>
    <mergeCell ref="U10:V10"/>
    <mergeCell ref="U37:V37"/>
    <mergeCell ref="U6:V6"/>
    <mergeCell ref="A1:J1"/>
    <mergeCell ref="U34:V34"/>
    <mergeCell ref="U35:V35"/>
    <mergeCell ref="U27:V27"/>
    <mergeCell ref="U28:V28"/>
    <mergeCell ref="U19:V19"/>
    <mergeCell ref="U16:V16"/>
    <mergeCell ref="U17:V17"/>
    <mergeCell ref="O29:S29"/>
    <mergeCell ref="U4:V4"/>
    <mergeCell ref="O13:S13"/>
    <mergeCell ref="O14:S14"/>
    <mergeCell ref="O34:S34"/>
    <mergeCell ref="O36:S36"/>
    <mergeCell ref="O35:S35"/>
    <mergeCell ref="O27:S27"/>
    <mergeCell ref="O28:S28"/>
    <mergeCell ref="O32:S32"/>
    <mergeCell ref="O33:S33"/>
    <mergeCell ref="O19:S19"/>
    <mergeCell ref="U18:V18"/>
    <mergeCell ref="O20:S20"/>
    <mergeCell ref="U21:V21"/>
    <mergeCell ref="O26:S26"/>
    <mergeCell ref="O25:S25"/>
    <mergeCell ref="U20:V20"/>
    <mergeCell ref="O5:S5"/>
    <mergeCell ref="U30:V30"/>
    <mergeCell ref="O17:S17"/>
    <mergeCell ref="U13:V13"/>
    <mergeCell ref="U14:V14"/>
    <mergeCell ref="U11:V11"/>
    <mergeCell ref="U12:V12"/>
    <mergeCell ref="O21:S21"/>
    <mergeCell ref="O15:S15"/>
    <mergeCell ref="O16:S16"/>
    <mergeCell ref="X21:Y21"/>
    <mergeCell ref="X20:Y20"/>
    <mergeCell ref="X24:Y24"/>
    <mergeCell ref="O43:S43"/>
    <mergeCell ref="U43:V43"/>
    <mergeCell ref="X43:Y43"/>
    <mergeCell ref="O38:S38"/>
    <mergeCell ref="O39:S39"/>
    <mergeCell ref="O31:S31"/>
    <mergeCell ref="O30:S30"/>
    <mergeCell ref="X34:Y34"/>
    <mergeCell ref="X25:Y25"/>
    <mergeCell ref="X26:Y26"/>
    <mergeCell ref="X27:Y27"/>
    <mergeCell ref="X35:Y35"/>
    <mergeCell ref="X23:Y23"/>
    <mergeCell ref="X38:Y38"/>
    <mergeCell ref="X39:Y39"/>
    <mergeCell ref="X40:Y40"/>
    <mergeCell ref="X36:Y36"/>
    <mergeCell ref="X28:Y28"/>
    <mergeCell ref="X29:Y29"/>
    <mergeCell ref="X31:Y31"/>
    <mergeCell ref="X32:Y32"/>
    <mergeCell ref="X30:Y30"/>
    <mergeCell ref="X33:Y33"/>
    <mergeCell ref="X41:Y41"/>
    <mergeCell ref="O41:S41"/>
    <mergeCell ref="L4:L28"/>
    <mergeCell ref="M7:M19"/>
    <mergeCell ref="M20:M28"/>
    <mergeCell ref="L29:L47"/>
    <mergeCell ref="M29:M37"/>
    <mergeCell ref="M38:M47"/>
    <mergeCell ref="M4:M6"/>
    <mergeCell ref="X37:Y37"/>
    <mergeCell ref="X45:Y45"/>
    <mergeCell ref="O46:S46"/>
    <mergeCell ref="U46:V46"/>
    <mergeCell ref="O42:S42"/>
    <mergeCell ref="U42:V42"/>
    <mergeCell ref="X42:Y42"/>
    <mergeCell ref="O44:S44"/>
    <mergeCell ref="U44:V44"/>
    <mergeCell ref="X44:Y44"/>
    <mergeCell ref="C39:E39"/>
    <mergeCell ref="C40:E40"/>
    <mergeCell ref="B41:B48"/>
    <mergeCell ref="C41:E41"/>
    <mergeCell ref="O45:S45"/>
    <mergeCell ref="U45:V45"/>
    <mergeCell ref="U41:V41"/>
    <mergeCell ref="O40:S40"/>
    <mergeCell ref="Q50:U50"/>
    <mergeCell ref="Q51:U51"/>
    <mergeCell ref="O47:S47"/>
    <mergeCell ref="U47:V47"/>
    <mergeCell ref="A35:A48"/>
    <mergeCell ref="C35:E35"/>
    <mergeCell ref="B36:B40"/>
    <mergeCell ref="C36:E36"/>
    <mergeCell ref="C37:E37"/>
    <mergeCell ref="C38:E38"/>
    <mergeCell ref="X47:Y47"/>
    <mergeCell ref="L48:T48"/>
    <mergeCell ref="U48:V48"/>
    <mergeCell ref="X48:Y48"/>
    <mergeCell ref="V51:Z51"/>
    <mergeCell ref="C42:E42"/>
    <mergeCell ref="C43:E43"/>
    <mergeCell ref="C44:E44"/>
    <mergeCell ref="C45:E45"/>
    <mergeCell ref="L50:P51"/>
    <mergeCell ref="L52:P53"/>
    <mergeCell ref="Q52:U52"/>
    <mergeCell ref="V52:Z52"/>
    <mergeCell ref="Q53:U53"/>
    <mergeCell ref="V53:Z53"/>
    <mergeCell ref="C46:E46"/>
    <mergeCell ref="C47:E47"/>
    <mergeCell ref="C48:E48"/>
    <mergeCell ref="V50:Z50"/>
    <mergeCell ref="X46:Y46"/>
  </mergeCells>
  <dataValidations count="1">
    <dataValidation type="list" allowBlank="1" showInputMessage="1" showErrorMessage="1" sqref="C3:J33">
      <formula1>$AC$4:$AC$58</formula1>
    </dataValidation>
  </dataValidations>
  <printOptions/>
  <pageMargins left="0.6299212598425197" right="0.35433070866141736" top="0.9055118110236221" bottom="0.3937007874015748" header="0.5118110236220472" footer="0.5118110236220472"/>
  <pageSetup horizontalDpi="360" verticalDpi="36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8"/>
  <sheetViews>
    <sheetView zoomScale="75" zoomScaleNormal="75" zoomScalePageLayoutView="0" workbookViewId="0" topLeftCell="A1">
      <pane xSplit="2" ySplit="2" topLeftCell="C6" activePane="bottomRight" state="frozen"/>
      <selection pane="topLeft" activeCell="O38" sqref="O38:S45"/>
      <selection pane="topRight" activeCell="O38" sqref="O38:S45"/>
      <selection pane="bottomLeft" activeCell="O38" sqref="O38:S45"/>
      <selection pane="bottomRight" activeCell="O38" sqref="O38:S45"/>
    </sheetView>
  </sheetViews>
  <sheetFormatPr defaultColWidth="9.00390625" defaultRowHeight="13.5"/>
  <cols>
    <col min="1" max="2" width="3.625" style="2" customWidth="1"/>
    <col min="3" max="10" width="9.00390625" style="2" customWidth="1"/>
    <col min="11" max="11" width="1.625" style="2" customWidth="1"/>
    <col min="12" max="13" width="2.75390625" style="2" customWidth="1"/>
    <col min="14" max="14" width="1.625" style="2" customWidth="1"/>
    <col min="15" max="16" width="6.625" style="2" customWidth="1"/>
    <col min="17" max="17" width="1.4921875" style="2" customWidth="1"/>
    <col min="18" max="20" width="1.625" style="2" customWidth="1"/>
    <col min="21" max="21" width="5.00390625" style="56" customWidth="1"/>
    <col min="22" max="24" width="1.625" style="56" customWidth="1"/>
    <col min="25" max="25" width="5.00390625" style="56" customWidth="1"/>
    <col min="26" max="26" width="1.625" style="2" customWidth="1"/>
    <col min="27" max="27" width="9.00390625" style="2" customWidth="1"/>
    <col min="28" max="28" width="11.375" style="2" customWidth="1"/>
    <col min="29" max="16384" width="9.00390625" style="2" customWidth="1"/>
  </cols>
  <sheetData>
    <row r="1" spans="1:33" ht="29.25" customHeight="1">
      <c r="A1" s="208" t="s">
        <v>35</v>
      </c>
      <c r="B1" s="208"/>
      <c r="C1" s="208"/>
      <c r="D1" s="208"/>
      <c r="E1" s="208"/>
      <c r="F1" s="208"/>
      <c r="G1" s="208"/>
      <c r="H1" s="208"/>
      <c r="I1" s="208"/>
      <c r="J1" s="208"/>
      <c r="K1" s="1"/>
      <c r="L1" s="1"/>
      <c r="M1" s="1"/>
      <c r="N1" s="1"/>
      <c r="O1" s="207" t="s">
        <v>126</v>
      </c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9"/>
      <c r="AE1" s="1"/>
      <c r="AF1" s="1"/>
      <c r="AG1" s="1"/>
    </row>
    <row r="2" spans="1:28" ht="42.75" customHeight="1">
      <c r="A2" s="205" t="s">
        <v>17</v>
      </c>
      <c r="B2" s="206"/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L2" s="215" t="s">
        <v>7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7"/>
      <c r="AB2" s="6"/>
    </row>
    <row r="3" spans="1:29" ht="24" customHeight="1">
      <c r="A3" s="13">
        <v>39965</v>
      </c>
      <c r="B3" s="12" t="str">
        <f>TEXT(WEEKDAY(A3),"aaa")</f>
        <v>月</v>
      </c>
      <c r="C3" s="61" t="s">
        <v>20</v>
      </c>
      <c r="D3" s="61" t="s">
        <v>47</v>
      </c>
      <c r="E3" s="76" t="s">
        <v>50</v>
      </c>
      <c r="F3" s="76" t="s">
        <v>50</v>
      </c>
      <c r="G3" s="73" t="s">
        <v>128</v>
      </c>
      <c r="H3" s="73" t="s">
        <v>128</v>
      </c>
      <c r="I3" s="73" t="s">
        <v>128</v>
      </c>
      <c r="J3" s="73" t="s">
        <v>128</v>
      </c>
      <c r="K3" s="16"/>
      <c r="L3" s="212" t="s">
        <v>8</v>
      </c>
      <c r="M3" s="213"/>
      <c r="N3" s="213"/>
      <c r="O3" s="213"/>
      <c r="P3" s="213"/>
      <c r="Q3" s="213"/>
      <c r="R3" s="213"/>
      <c r="S3" s="213"/>
      <c r="T3" s="214"/>
      <c r="U3" s="209" t="s">
        <v>9</v>
      </c>
      <c r="V3" s="210"/>
      <c r="W3" s="211"/>
      <c r="X3" s="218" t="s">
        <v>3</v>
      </c>
      <c r="Y3" s="219"/>
      <c r="Z3" s="220"/>
      <c r="AB3" s="6"/>
      <c r="AC3" s="4"/>
    </row>
    <row r="4" spans="1:29" ht="24" customHeight="1">
      <c r="A4" s="13">
        <v>39966</v>
      </c>
      <c r="B4" s="12" t="str">
        <f aca="true" t="shared" si="0" ref="B4:B19">TEXT(WEEKDAY(A4),"aaa")</f>
        <v>火</v>
      </c>
      <c r="C4" s="15" t="s">
        <v>127</v>
      </c>
      <c r="D4" s="15" t="s">
        <v>108</v>
      </c>
      <c r="E4" s="74" t="s">
        <v>53</v>
      </c>
      <c r="F4" s="74" t="s">
        <v>53</v>
      </c>
      <c r="G4" s="73" t="s">
        <v>128</v>
      </c>
      <c r="H4" s="73" t="s">
        <v>128</v>
      </c>
      <c r="I4" s="73" t="s">
        <v>128</v>
      </c>
      <c r="J4" s="73" t="s">
        <v>128</v>
      </c>
      <c r="K4" s="16"/>
      <c r="L4" s="189" t="s">
        <v>24</v>
      </c>
      <c r="M4" s="244" t="s">
        <v>10</v>
      </c>
      <c r="N4" s="17"/>
      <c r="O4" s="199" t="s">
        <v>19</v>
      </c>
      <c r="P4" s="199"/>
      <c r="Q4" s="199"/>
      <c r="R4" s="199"/>
      <c r="S4" s="199"/>
      <c r="T4" s="18"/>
      <c r="U4" s="179">
        <f>COUNTIF($C$3:$J$39,AB4)</f>
        <v>0</v>
      </c>
      <c r="V4" s="192"/>
      <c r="W4" s="30"/>
      <c r="X4" s="179">
        <f>U4+'5月'!X4:Y4</f>
        <v>1</v>
      </c>
      <c r="Y4" s="180"/>
      <c r="Z4" s="19"/>
      <c r="AA4" s="2">
        <v>22</v>
      </c>
      <c r="AB4" s="5" t="s">
        <v>12</v>
      </c>
      <c r="AC4" s="5" t="s">
        <v>12</v>
      </c>
    </row>
    <row r="5" spans="1:30" ht="24" customHeight="1">
      <c r="A5" s="13">
        <v>39967</v>
      </c>
      <c r="B5" s="12" t="str">
        <f t="shared" si="0"/>
        <v>水</v>
      </c>
      <c r="C5" s="75" t="s">
        <v>103</v>
      </c>
      <c r="D5" s="75" t="s">
        <v>28</v>
      </c>
      <c r="E5" s="74" t="s">
        <v>29</v>
      </c>
      <c r="F5" s="74" t="s">
        <v>29</v>
      </c>
      <c r="G5" s="73" t="s">
        <v>128</v>
      </c>
      <c r="H5" s="73" t="s">
        <v>128</v>
      </c>
      <c r="I5" s="73" t="s">
        <v>128</v>
      </c>
      <c r="J5" s="73" t="s">
        <v>128</v>
      </c>
      <c r="K5" s="16"/>
      <c r="L5" s="190"/>
      <c r="M5" s="245"/>
      <c r="N5" s="17"/>
      <c r="O5" s="199"/>
      <c r="P5" s="199"/>
      <c r="Q5" s="199"/>
      <c r="R5" s="199"/>
      <c r="S5" s="199"/>
      <c r="T5" s="18"/>
      <c r="U5" s="203"/>
      <c r="V5" s="204"/>
      <c r="W5" s="221"/>
      <c r="X5" s="203"/>
      <c r="Y5" s="204"/>
      <c r="Z5" s="20"/>
      <c r="AB5" s="4"/>
      <c r="AC5" s="4" t="s">
        <v>131</v>
      </c>
      <c r="AD5" s="4"/>
    </row>
    <row r="6" spans="1:29" ht="24" customHeight="1">
      <c r="A6" s="13">
        <v>39968</v>
      </c>
      <c r="B6" s="12" t="str">
        <f t="shared" si="0"/>
        <v>木</v>
      </c>
      <c r="C6" s="15" t="s">
        <v>62</v>
      </c>
      <c r="D6" s="15" t="s">
        <v>68</v>
      </c>
      <c r="E6" s="74" t="s">
        <v>53</v>
      </c>
      <c r="F6" s="74" t="s">
        <v>54</v>
      </c>
      <c r="G6" s="73" t="s">
        <v>128</v>
      </c>
      <c r="H6" s="73" t="s">
        <v>128</v>
      </c>
      <c r="I6" s="73" t="s">
        <v>128</v>
      </c>
      <c r="J6" s="73" t="s">
        <v>128</v>
      </c>
      <c r="K6" s="16"/>
      <c r="L6" s="190"/>
      <c r="M6" s="246"/>
      <c r="N6" s="21"/>
      <c r="O6" s="199" t="s">
        <v>5</v>
      </c>
      <c r="P6" s="199"/>
      <c r="Q6" s="199"/>
      <c r="R6" s="199"/>
      <c r="S6" s="199"/>
      <c r="T6" s="18"/>
      <c r="U6" s="179">
        <f>SUM(U4:W5)</f>
        <v>0</v>
      </c>
      <c r="V6" s="192"/>
      <c r="W6" s="30"/>
      <c r="X6" s="179">
        <f>SUM(X4:Y5)</f>
        <v>1</v>
      </c>
      <c r="Y6" s="180"/>
      <c r="Z6" s="19"/>
      <c r="AB6" s="4"/>
      <c r="AC6" s="4"/>
    </row>
    <row r="7" spans="1:29" ht="24" customHeight="1">
      <c r="A7" s="13">
        <v>39969</v>
      </c>
      <c r="B7" s="12" t="str">
        <f t="shared" si="0"/>
        <v>金</v>
      </c>
      <c r="C7" s="15" t="s">
        <v>0</v>
      </c>
      <c r="D7" s="15" t="s">
        <v>55</v>
      </c>
      <c r="E7" s="76" t="s">
        <v>104</v>
      </c>
      <c r="F7" s="76" t="s">
        <v>104</v>
      </c>
      <c r="G7" s="73" t="s">
        <v>128</v>
      </c>
      <c r="H7" s="73" t="s">
        <v>128</v>
      </c>
      <c r="I7" s="73" t="s">
        <v>128</v>
      </c>
      <c r="J7" s="73" t="s">
        <v>128</v>
      </c>
      <c r="K7" s="16"/>
      <c r="L7" s="190"/>
      <c r="M7" s="247" t="s">
        <v>22</v>
      </c>
      <c r="N7" s="22"/>
      <c r="O7" s="199" t="s">
        <v>61</v>
      </c>
      <c r="P7" s="199"/>
      <c r="Q7" s="199"/>
      <c r="R7" s="199"/>
      <c r="S7" s="199"/>
      <c r="T7" s="18"/>
      <c r="U7" s="179">
        <f>COUNTIF($C$3:$J$39,AB7)</f>
        <v>0</v>
      </c>
      <c r="V7" s="192"/>
      <c r="W7" s="30"/>
      <c r="X7" s="179">
        <f>U7+'5月'!X7:Y7</f>
        <v>29</v>
      </c>
      <c r="Y7" s="180"/>
      <c r="Z7" s="19"/>
      <c r="AA7" s="2">
        <v>28</v>
      </c>
      <c r="AB7" s="4" t="s">
        <v>61</v>
      </c>
      <c r="AC7" s="4" t="s">
        <v>61</v>
      </c>
    </row>
    <row r="8" spans="1:29" ht="24" customHeight="1">
      <c r="A8" s="13">
        <v>39970</v>
      </c>
      <c r="B8" s="12" t="str">
        <f t="shared" si="0"/>
        <v>土</v>
      </c>
      <c r="C8" s="39"/>
      <c r="D8" s="39"/>
      <c r="E8" s="39"/>
      <c r="F8" s="39"/>
      <c r="G8" s="39"/>
      <c r="H8" s="39"/>
      <c r="I8" s="39"/>
      <c r="J8" s="39"/>
      <c r="K8" s="16"/>
      <c r="L8" s="190"/>
      <c r="M8" s="242"/>
      <c r="N8" s="23"/>
      <c r="O8" s="199" t="s">
        <v>0</v>
      </c>
      <c r="P8" s="199"/>
      <c r="Q8" s="199"/>
      <c r="R8" s="199"/>
      <c r="S8" s="199"/>
      <c r="T8" s="18"/>
      <c r="U8" s="179">
        <f aca="true" t="shared" si="1" ref="U8:U15">COUNTIF($C$3:$J$39,AB8)</f>
        <v>4</v>
      </c>
      <c r="V8" s="192"/>
      <c r="W8" s="30"/>
      <c r="X8" s="179">
        <f>U8+'5月'!X8:Y8</f>
        <v>17</v>
      </c>
      <c r="Y8" s="180"/>
      <c r="Z8" s="19"/>
      <c r="AA8" s="2">
        <v>40</v>
      </c>
      <c r="AB8" s="4" t="s">
        <v>0</v>
      </c>
      <c r="AC8" s="4" t="s">
        <v>0</v>
      </c>
    </row>
    <row r="9" spans="1:29" ht="24" customHeight="1">
      <c r="A9" s="13">
        <v>39971</v>
      </c>
      <c r="B9" s="12" t="str">
        <f t="shared" si="0"/>
        <v>日</v>
      </c>
      <c r="C9" s="39"/>
      <c r="D9" s="39"/>
      <c r="E9" s="39"/>
      <c r="F9" s="39"/>
      <c r="G9" s="39"/>
      <c r="H9" s="39"/>
      <c r="I9" s="39"/>
      <c r="J9" s="39"/>
      <c r="K9" s="16"/>
      <c r="L9" s="190"/>
      <c r="M9" s="242"/>
      <c r="N9" s="23"/>
      <c r="O9" s="199" t="s">
        <v>20</v>
      </c>
      <c r="P9" s="199"/>
      <c r="Q9" s="199"/>
      <c r="R9" s="199"/>
      <c r="S9" s="199"/>
      <c r="T9" s="18"/>
      <c r="U9" s="179">
        <f t="shared" si="1"/>
        <v>5</v>
      </c>
      <c r="V9" s="192"/>
      <c r="W9" s="30"/>
      <c r="X9" s="179">
        <f>U9+'5月'!X9:Y9</f>
        <v>18</v>
      </c>
      <c r="Y9" s="180"/>
      <c r="Z9" s="19"/>
      <c r="AA9" s="2">
        <v>42</v>
      </c>
      <c r="AB9" s="4" t="s">
        <v>20</v>
      </c>
      <c r="AC9" s="4" t="s">
        <v>20</v>
      </c>
    </row>
    <row r="10" spans="1:29" ht="24" customHeight="1">
      <c r="A10" s="13">
        <v>39972</v>
      </c>
      <c r="B10" s="12" t="str">
        <f t="shared" si="0"/>
        <v>月</v>
      </c>
      <c r="C10" s="61" t="s">
        <v>20</v>
      </c>
      <c r="D10" s="61" t="s">
        <v>47</v>
      </c>
      <c r="E10" s="76" t="s">
        <v>50</v>
      </c>
      <c r="F10" s="76" t="s">
        <v>50</v>
      </c>
      <c r="G10" s="73" t="s">
        <v>128</v>
      </c>
      <c r="H10" s="73" t="s">
        <v>128</v>
      </c>
      <c r="I10" s="73" t="s">
        <v>128</v>
      </c>
      <c r="J10" s="73" t="s">
        <v>128</v>
      </c>
      <c r="K10" s="16"/>
      <c r="L10" s="190"/>
      <c r="M10" s="242"/>
      <c r="N10" s="23"/>
      <c r="O10" s="199" t="s">
        <v>62</v>
      </c>
      <c r="P10" s="199"/>
      <c r="Q10" s="199"/>
      <c r="R10" s="199"/>
      <c r="S10" s="199"/>
      <c r="T10" s="18"/>
      <c r="U10" s="179">
        <f t="shared" si="1"/>
        <v>4</v>
      </c>
      <c r="V10" s="192"/>
      <c r="W10" s="30"/>
      <c r="X10" s="179">
        <f>U10+'5月'!X10:Y10</f>
        <v>17</v>
      </c>
      <c r="Y10" s="180"/>
      <c r="Z10" s="19"/>
      <c r="AA10" s="2">
        <v>22</v>
      </c>
      <c r="AB10" s="4" t="s">
        <v>62</v>
      </c>
      <c r="AC10" s="4" t="s">
        <v>62</v>
      </c>
    </row>
    <row r="11" spans="1:29" ht="24" customHeight="1">
      <c r="A11" s="13">
        <v>39973</v>
      </c>
      <c r="B11" s="12" t="str">
        <f t="shared" si="0"/>
        <v>火</v>
      </c>
      <c r="C11" s="15" t="s">
        <v>127</v>
      </c>
      <c r="D11" s="15" t="s">
        <v>108</v>
      </c>
      <c r="E11" s="74" t="s">
        <v>53</v>
      </c>
      <c r="F11" s="74" t="s">
        <v>53</v>
      </c>
      <c r="G11" s="73" t="s">
        <v>128</v>
      </c>
      <c r="H11" s="73" t="s">
        <v>128</v>
      </c>
      <c r="I11" s="73" t="s">
        <v>128</v>
      </c>
      <c r="J11" s="73" t="s">
        <v>128</v>
      </c>
      <c r="K11" s="16"/>
      <c r="L11" s="190"/>
      <c r="M11" s="242"/>
      <c r="N11" s="23"/>
      <c r="O11" s="199" t="s">
        <v>63</v>
      </c>
      <c r="P11" s="199"/>
      <c r="Q11" s="199"/>
      <c r="R11" s="199"/>
      <c r="S11" s="199"/>
      <c r="T11" s="18"/>
      <c r="U11" s="179">
        <f t="shared" si="1"/>
        <v>5</v>
      </c>
      <c r="V11" s="192"/>
      <c r="W11" s="30"/>
      <c r="X11" s="179">
        <f>U11+'5月'!X11:Y11</f>
        <v>18</v>
      </c>
      <c r="Y11" s="180"/>
      <c r="Z11" s="19"/>
      <c r="AA11" s="2">
        <v>24</v>
      </c>
      <c r="AB11" s="4" t="s">
        <v>102</v>
      </c>
      <c r="AC11" s="4" t="s">
        <v>102</v>
      </c>
    </row>
    <row r="12" spans="1:29" ht="24" customHeight="1">
      <c r="A12" s="13">
        <v>39974</v>
      </c>
      <c r="B12" s="12" t="str">
        <f t="shared" si="0"/>
        <v>水</v>
      </c>
      <c r="C12" s="75" t="s">
        <v>103</v>
      </c>
      <c r="D12" s="75" t="s">
        <v>28</v>
      </c>
      <c r="E12" s="74" t="s">
        <v>29</v>
      </c>
      <c r="F12" s="74" t="s">
        <v>29</v>
      </c>
      <c r="G12" s="73" t="s">
        <v>128</v>
      </c>
      <c r="H12" s="73" t="s">
        <v>128</v>
      </c>
      <c r="I12" s="73" t="s">
        <v>128</v>
      </c>
      <c r="J12" s="73" t="s">
        <v>128</v>
      </c>
      <c r="K12" s="16"/>
      <c r="L12" s="190"/>
      <c r="M12" s="242"/>
      <c r="N12" s="23"/>
      <c r="O12" s="199" t="s">
        <v>11</v>
      </c>
      <c r="P12" s="199"/>
      <c r="Q12" s="199"/>
      <c r="R12" s="199"/>
      <c r="S12" s="199"/>
      <c r="T12" s="18"/>
      <c r="U12" s="179">
        <f t="shared" si="1"/>
        <v>0</v>
      </c>
      <c r="V12" s="192"/>
      <c r="W12" s="30"/>
      <c r="X12" s="179">
        <f>U12+'5月'!X12:Y12</f>
        <v>30</v>
      </c>
      <c r="Y12" s="180"/>
      <c r="Z12" s="19"/>
      <c r="AA12" s="2">
        <v>18</v>
      </c>
      <c r="AB12" s="4" t="s">
        <v>32</v>
      </c>
      <c r="AC12" s="4" t="s">
        <v>32</v>
      </c>
    </row>
    <row r="13" spans="1:29" ht="24" customHeight="1">
      <c r="A13" s="13">
        <v>39975</v>
      </c>
      <c r="B13" s="12" t="str">
        <f t="shared" si="0"/>
        <v>木</v>
      </c>
      <c r="C13" s="15" t="s">
        <v>62</v>
      </c>
      <c r="D13" s="15" t="s">
        <v>68</v>
      </c>
      <c r="E13" s="74" t="s">
        <v>53</v>
      </c>
      <c r="F13" s="74" t="s">
        <v>54</v>
      </c>
      <c r="G13" s="73" t="s">
        <v>128</v>
      </c>
      <c r="H13" s="73" t="s">
        <v>128</v>
      </c>
      <c r="I13" s="73" t="s">
        <v>128</v>
      </c>
      <c r="J13" s="73" t="s">
        <v>128</v>
      </c>
      <c r="K13" s="16"/>
      <c r="L13" s="190"/>
      <c r="M13" s="242"/>
      <c r="N13" s="23"/>
      <c r="O13" s="199" t="s">
        <v>64</v>
      </c>
      <c r="P13" s="199"/>
      <c r="Q13" s="199"/>
      <c r="R13" s="199"/>
      <c r="S13" s="199"/>
      <c r="T13" s="18"/>
      <c r="U13" s="179">
        <f t="shared" si="1"/>
        <v>4</v>
      </c>
      <c r="V13" s="192"/>
      <c r="W13" s="30"/>
      <c r="X13" s="179">
        <f>U13+'5月'!X13:Y13</f>
        <v>6</v>
      </c>
      <c r="Y13" s="180"/>
      <c r="Z13" s="19"/>
      <c r="AB13" s="4" t="s">
        <v>103</v>
      </c>
      <c r="AC13" s="4" t="s">
        <v>103</v>
      </c>
    </row>
    <row r="14" spans="1:29" ht="24" customHeight="1">
      <c r="A14" s="13">
        <v>39976</v>
      </c>
      <c r="B14" s="12" t="str">
        <f t="shared" si="0"/>
        <v>金</v>
      </c>
      <c r="C14" s="15" t="s">
        <v>0</v>
      </c>
      <c r="D14" s="15" t="s">
        <v>55</v>
      </c>
      <c r="E14" s="76" t="s">
        <v>104</v>
      </c>
      <c r="F14" s="76" t="s">
        <v>104</v>
      </c>
      <c r="G14" s="73" t="s">
        <v>128</v>
      </c>
      <c r="H14" s="73" t="s">
        <v>128</v>
      </c>
      <c r="I14" s="73" t="s">
        <v>128</v>
      </c>
      <c r="J14" s="73" t="s">
        <v>128</v>
      </c>
      <c r="K14" s="16"/>
      <c r="L14" s="190"/>
      <c r="M14" s="242"/>
      <c r="N14" s="23"/>
      <c r="O14" s="199" t="s">
        <v>21</v>
      </c>
      <c r="P14" s="199"/>
      <c r="Q14" s="199"/>
      <c r="R14" s="199"/>
      <c r="S14" s="199"/>
      <c r="T14" s="18"/>
      <c r="U14" s="179">
        <f t="shared" si="1"/>
        <v>4</v>
      </c>
      <c r="V14" s="192"/>
      <c r="W14" s="30"/>
      <c r="X14" s="179">
        <f>U14+'5月'!X14:Y14</f>
        <v>11</v>
      </c>
      <c r="Y14" s="180"/>
      <c r="Z14" s="19"/>
      <c r="AB14" s="4" t="s">
        <v>28</v>
      </c>
      <c r="AC14" s="4" t="s">
        <v>28</v>
      </c>
    </row>
    <row r="15" spans="1:29" ht="24" customHeight="1">
      <c r="A15" s="13">
        <v>39977</v>
      </c>
      <c r="B15" s="12" t="str">
        <f t="shared" si="0"/>
        <v>土</v>
      </c>
      <c r="C15" s="39"/>
      <c r="D15" s="39"/>
      <c r="E15" s="39"/>
      <c r="F15" s="39"/>
      <c r="G15" s="39"/>
      <c r="H15" s="39"/>
      <c r="I15" s="39"/>
      <c r="J15" s="39"/>
      <c r="K15" s="16"/>
      <c r="L15" s="190"/>
      <c r="M15" s="242"/>
      <c r="N15" s="23"/>
      <c r="O15" s="199" t="s">
        <v>2</v>
      </c>
      <c r="P15" s="199"/>
      <c r="Q15" s="199"/>
      <c r="R15" s="199"/>
      <c r="S15" s="199"/>
      <c r="T15" s="18"/>
      <c r="U15" s="179">
        <f t="shared" si="1"/>
        <v>0</v>
      </c>
      <c r="V15" s="192"/>
      <c r="W15" s="30"/>
      <c r="X15" s="179">
        <f>U15+'5月'!X15:Y15</f>
        <v>10</v>
      </c>
      <c r="Y15" s="180"/>
      <c r="Z15" s="19"/>
      <c r="AB15" s="4" t="s">
        <v>2</v>
      </c>
      <c r="AC15" s="4" t="s">
        <v>2</v>
      </c>
    </row>
    <row r="16" spans="1:29" ht="24" customHeight="1">
      <c r="A16" s="13">
        <v>39978</v>
      </c>
      <c r="B16" s="12" t="str">
        <f t="shared" si="0"/>
        <v>日</v>
      </c>
      <c r="C16" s="39"/>
      <c r="D16" s="39"/>
      <c r="E16" s="39"/>
      <c r="F16" s="39"/>
      <c r="G16" s="39"/>
      <c r="H16" s="39"/>
      <c r="I16" s="39"/>
      <c r="J16" s="39"/>
      <c r="K16" s="16"/>
      <c r="L16" s="190"/>
      <c r="M16" s="242"/>
      <c r="N16" s="23"/>
      <c r="O16" s="199"/>
      <c r="P16" s="199"/>
      <c r="Q16" s="199"/>
      <c r="R16" s="199"/>
      <c r="S16" s="199"/>
      <c r="T16" s="18"/>
      <c r="U16" s="179"/>
      <c r="V16" s="192"/>
      <c r="W16" s="30"/>
      <c r="X16" s="179"/>
      <c r="Y16" s="180"/>
      <c r="Z16" s="19"/>
      <c r="AB16" s="4"/>
      <c r="AC16" s="4"/>
    </row>
    <row r="17" spans="1:30" ht="24" customHeight="1">
      <c r="A17" s="13">
        <v>39979</v>
      </c>
      <c r="B17" s="12" t="str">
        <f t="shared" si="0"/>
        <v>月</v>
      </c>
      <c r="C17" s="61" t="s">
        <v>20</v>
      </c>
      <c r="D17" s="61" t="s">
        <v>47</v>
      </c>
      <c r="E17" s="76" t="s">
        <v>50</v>
      </c>
      <c r="F17" s="76" t="s">
        <v>50</v>
      </c>
      <c r="G17" s="73" t="s">
        <v>128</v>
      </c>
      <c r="H17" s="73" t="s">
        <v>128</v>
      </c>
      <c r="I17" s="73" t="s">
        <v>128</v>
      </c>
      <c r="J17" s="73" t="s">
        <v>128</v>
      </c>
      <c r="K17" s="16"/>
      <c r="L17" s="190"/>
      <c r="M17" s="242"/>
      <c r="N17" s="22"/>
      <c r="O17" s="224"/>
      <c r="P17" s="225"/>
      <c r="Q17" s="225"/>
      <c r="R17" s="225"/>
      <c r="S17" s="225"/>
      <c r="T17" s="24"/>
      <c r="U17" s="179"/>
      <c r="V17" s="192"/>
      <c r="W17" s="30"/>
      <c r="X17" s="179"/>
      <c r="Y17" s="180"/>
      <c r="Z17" s="24"/>
      <c r="AA17" s="2">
        <v>35</v>
      </c>
      <c r="AB17" s="4"/>
      <c r="AC17" s="4"/>
      <c r="AD17" s="7"/>
    </row>
    <row r="18" spans="1:29" ht="24" customHeight="1">
      <c r="A18" s="13">
        <v>39980</v>
      </c>
      <c r="B18" s="12" t="str">
        <f t="shared" si="0"/>
        <v>火</v>
      </c>
      <c r="C18" s="15" t="s">
        <v>127</v>
      </c>
      <c r="D18" s="15" t="s">
        <v>108</v>
      </c>
      <c r="E18" s="74" t="s">
        <v>53</v>
      </c>
      <c r="F18" s="74" t="s">
        <v>53</v>
      </c>
      <c r="G18" s="73" t="s">
        <v>128</v>
      </c>
      <c r="H18" s="73" t="s">
        <v>128</v>
      </c>
      <c r="I18" s="73" t="s">
        <v>128</v>
      </c>
      <c r="J18" s="73" t="s">
        <v>128</v>
      </c>
      <c r="K18" s="16"/>
      <c r="L18" s="190"/>
      <c r="M18" s="242"/>
      <c r="N18" s="25"/>
      <c r="O18" s="224"/>
      <c r="P18" s="225"/>
      <c r="Q18" s="225"/>
      <c r="R18" s="225"/>
      <c r="S18" s="225"/>
      <c r="T18" s="16"/>
      <c r="U18" s="179"/>
      <c r="V18" s="192"/>
      <c r="W18" s="30"/>
      <c r="X18" s="179"/>
      <c r="Y18" s="180"/>
      <c r="Z18" s="24"/>
      <c r="AA18" s="2">
        <v>11</v>
      </c>
      <c r="AB18" s="4"/>
      <c r="AC18" s="4"/>
    </row>
    <row r="19" spans="1:29" ht="24" customHeight="1">
      <c r="A19" s="13">
        <v>39981</v>
      </c>
      <c r="B19" s="12" t="str">
        <f t="shared" si="0"/>
        <v>水</v>
      </c>
      <c r="C19" s="75" t="s">
        <v>103</v>
      </c>
      <c r="D19" s="75" t="s">
        <v>28</v>
      </c>
      <c r="E19" s="74" t="s">
        <v>29</v>
      </c>
      <c r="F19" s="74" t="s">
        <v>29</v>
      </c>
      <c r="G19" s="73" t="s">
        <v>128</v>
      </c>
      <c r="H19" s="73" t="s">
        <v>128</v>
      </c>
      <c r="I19" s="73" t="s">
        <v>128</v>
      </c>
      <c r="J19" s="73" t="s">
        <v>128</v>
      </c>
      <c r="K19" s="16"/>
      <c r="L19" s="190"/>
      <c r="M19" s="243"/>
      <c r="N19" s="26"/>
      <c r="O19" s="199" t="s">
        <v>5</v>
      </c>
      <c r="P19" s="199"/>
      <c r="Q19" s="199"/>
      <c r="R19" s="199"/>
      <c r="S19" s="199"/>
      <c r="T19" s="18"/>
      <c r="U19" s="179">
        <f>SUM(U7:U18)</f>
        <v>26</v>
      </c>
      <c r="V19" s="192"/>
      <c r="W19" s="30"/>
      <c r="X19" s="179">
        <f>SUM(X7:Y18)</f>
        <v>156</v>
      </c>
      <c r="Y19" s="180"/>
      <c r="Z19" s="19"/>
      <c r="AB19" s="6"/>
      <c r="AC19" s="6"/>
    </row>
    <row r="20" spans="1:29" ht="24" customHeight="1">
      <c r="A20" s="13">
        <v>39982</v>
      </c>
      <c r="B20" s="12" t="str">
        <f aca="true" t="shared" si="2" ref="B20:B32">TEXT(WEEKDAY(A20),"aaa")</f>
        <v>木</v>
      </c>
      <c r="C20" s="15" t="s">
        <v>62</v>
      </c>
      <c r="D20" s="15" t="s">
        <v>68</v>
      </c>
      <c r="E20" s="74" t="s">
        <v>53</v>
      </c>
      <c r="F20" s="74" t="s">
        <v>54</v>
      </c>
      <c r="G20" s="73" t="s">
        <v>128</v>
      </c>
      <c r="H20" s="73" t="s">
        <v>128</v>
      </c>
      <c r="I20" s="73" t="s">
        <v>128</v>
      </c>
      <c r="J20" s="73" t="s">
        <v>128</v>
      </c>
      <c r="K20" s="16"/>
      <c r="L20" s="190"/>
      <c r="M20" s="189" t="s">
        <v>26</v>
      </c>
      <c r="N20" s="27"/>
      <c r="O20" s="280" t="s">
        <v>13</v>
      </c>
      <c r="P20" s="281"/>
      <c r="Q20" s="281"/>
      <c r="R20" s="281"/>
      <c r="S20" s="281"/>
      <c r="T20" s="18"/>
      <c r="U20" s="179">
        <f aca="true" t="shared" si="3" ref="U20:U27">COUNTIF($C$3:$J$39,AB20)</f>
        <v>10</v>
      </c>
      <c r="V20" s="192"/>
      <c r="W20" s="30"/>
      <c r="X20" s="179">
        <f>U20+'5月'!X20:Y20</f>
        <v>30</v>
      </c>
      <c r="Y20" s="180"/>
      <c r="Z20" s="19"/>
      <c r="AA20" s="2">
        <v>19</v>
      </c>
      <c r="AB20" s="4" t="s">
        <v>50</v>
      </c>
      <c r="AC20" s="4" t="s">
        <v>50</v>
      </c>
    </row>
    <row r="21" spans="1:29" ht="24" customHeight="1">
      <c r="A21" s="13">
        <v>39983</v>
      </c>
      <c r="B21" s="12" t="str">
        <f t="shared" si="2"/>
        <v>金</v>
      </c>
      <c r="C21" s="15" t="s">
        <v>0</v>
      </c>
      <c r="D21" s="15" t="s">
        <v>55</v>
      </c>
      <c r="E21" s="76" t="s">
        <v>104</v>
      </c>
      <c r="F21" s="76" t="s">
        <v>104</v>
      </c>
      <c r="G21" s="73" t="s">
        <v>128</v>
      </c>
      <c r="H21" s="73" t="s">
        <v>128</v>
      </c>
      <c r="I21" s="73" t="s">
        <v>128</v>
      </c>
      <c r="J21" s="73" t="s">
        <v>128</v>
      </c>
      <c r="K21" s="16"/>
      <c r="L21" s="190"/>
      <c r="M21" s="190"/>
      <c r="N21" s="26"/>
      <c r="O21" s="280" t="s">
        <v>65</v>
      </c>
      <c r="P21" s="281"/>
      <c r="Q21" s="281"/>
      <c r="R21" s="281"/>
      <c r="S21" s="281"/>
      <c r="T21" s="18"/>
      <c r="U21" s="179">
        <f t="shared" si="3"/>
        <v>8</v>
      </c>
      <c r="V21" s="192"/>
      <c r="W21" s="30"/>
      <c r="X21" s="179">
        <f>U21+'5月'!X21:Y21</f>
        <v>30</v>
      </c>
      <c r="Y21" s="180"/>
      <c r="Z21" s="19"/>
      <c r="AA21" s="2">
        <v>35</v>
      </c>
      <c r="AB21" s="4" t="s">
        <v>104</v>
      </c>
      <c r="AC21" s="4" t="s">
        <v>104</v>
      </c>
    </row>
    <row r="22" spans="1:29" ht="24" customHeight="1">
      <c r="A22" s="13">
        <v>39984</v>
      </c>
      <c r="B22" s="12" t="str">
        <f t="shared" si="2"/>
        <v>土</v>
      </c>
      <c r="C22" s="39"/>
      <c r="D22" s="39"/>
      <c r="E22" s="39"/>
      <c r="F22" s="39"/>
      <c r="G22" s="39"/>
      <c r="H22" s="39"/>
      <c r="I22" s="39"/>
      <c r="J22" s="39"/>
      <c r="K22" s="16"/>
      <c r="L22" s="190"/>
      <c r="M22" s="190"/>
      <c r="N22" s="28"/>
      <c r="O22" s="280" t="s">
        <v>45</v>
      </c>
      <c r="P22" s="281"/>
      <c r="Q22" s="281"/>
      <c r="R22" s="281"/>
      <c r="S22" s="281"/>
      <c r="T22" s="18"/>
      <c r="U22" s="179">
        <f t="shared" si="3"/>
        <v>13</v>
      </c>
      <c r="V22" s="192"/>
      <c r="W22" s="30"/>
      <c r="X22" s="179">
        <f>U22+'5月'!X22:Y22</f>
        <v>31</v>
      </c>
      <c r="Y22" s="180"/>
      <c r="Z22" s="19"/>
      <c r="AA22" s="2">
        <v>45</v>
      </c>
      <c r="AB22" s="4" t="s">
        <v>53</v>
      </c>
      <c r="AC22" s="4" t="s">
        <v>53</v>
      </c>
    </row>
    <row r="23" spans="1:29" ht="24" customHeight="1">
      <c r="A23" s="13">
        <v>39985</v>
      </c>
      <c r="B23" s="12" t="str">
        <f t="shared" si="2"/>
        <v>日</v>
      </c>
      <c r="C23" s="39"/>
      <c r="D23" s="39"/>
      <c r="E23" s="39"/>
      <c r="F23" s="39"/>
      <c r="G23" s="39"/>
      <c r="H23" s="39"/>
      <c r="I23" s="39"/>
      <c r="J23" s="39"/>
      <c r="K23" s="16"/>
      <c r="L23" s="190"/>
      <c r="M23" s="190"/>
      <c r="N23" s="28"/>
      <c r="O23" s="283" t="s">
        <v>52</v>
      </c>
      <c r="P23" s="284"/>
      <c r="Q23" s="284"/>
      <c r="R23" s="284"/>
      <c r="S23" s="284"/>
      <c r="T23" s="18"/>
      <c r="U23" s="179">
        <f t="shared" si="3"/>
        <v>0</v>
      </c>
      <c r="V23" s="192"/>
      <c r="W23" s="30"/>
      <c r="X23" s="179">
        <f>U23+'5月'!X23:Y23</f>
        <v>18</v>
      </c>
      <c r="Y23" s="180"/>
      <c r="Z23" s="19"/>
      <c r="AA23" s="2">
        <v>40</v>
      </c>
      <c r="AB23" s="4" t="s">
        <v>51</v>
      </c>
      <c r="AC23" s="4" t="s">
        <v>51</v>
      </c>
    </row>
    <row r="24" spans="1:30" ht="24" customHeight="1">
      <c r="A24" s="13">
        <v>39986</v>
      </c>
      <c r="B24" s="12" t="str">
        <f t="shared" si="2"/>
        <v>月</v>
      </c>
      <c r="C24" s="61" t="s">
        <v>20</v>
      </c>
      <c r="D24" s="61" t="s">
        <v>47</v>
      </c>
      <c r="E24" s="76" t="s">
        <v>50</v>
      </c>
      <c r="F24" s="76" t="s">
        <v>50</v>
      </c>
      <c r="G24" s="73" t="s">
        <v>128</v>
      </c>
      <c r="H24" s="73" t="s">
        <v>128</v>
      </c>
      <c r="I24" s="73" t="s">
        <v>128</v>
      </c>
      <c r="J24" s="73" t="s">
        <v>128</v>
      </c>
      <c r="K24" s="16"/>
      <c r="L24" s="190"/>
      <c r="M24" s="190"/>
      <c r="N24" s="22"/>
      <c r="O24" s="200" t="s">
        <v>46</v>
      </c>
      <c r="P24" s="285"/>
      <c r="Q24" s="285"/>
      <c r="R24" s="285"/>
      <c r="S24" s="285"/>
      <c r="T24" s="24"/>
      <c r="U24" s="179">
        <f t="shared" si="3"/>
        <v>5</v>
      </c>
      <c r="V24" s="192"/>
      <c r="W24" s="30"/>
      <c r="X24" s="179">
        <f>U24+'5月'!X24:Y24</f>
        <v>5</v>
      </c>
      <c r="Y24" s="180"/>
      <c r="Z24" s="24"/>
      <c r="AA24" s="2">
        <v>61</v>
      </c>
      <c r="AB24" s="5" t="s">
        <v>54</v>
      </c>
      <c r="AC24" s="5" t="s">
        <v>54</v>
      </c>
      <c r="AD24" s="14"/>
    </row>
    <row r="25" spans="1:29" ht="24" customHeight="1">
      <c r="A25" s="13">
        <v>39987</v>
      </c>
      <c r="B25" s="12" t="str">
        <f t="shared" si="2"/>
        <v>火</v>
      </c>
      <c r="C25" s="15" t="s">
        <v>127</v>
      </c>
      <c r="D25" s="15" t="s">
        <v>108</v>
      </c>
      <c r="E25" s="74" t="s">
        <v>53</v>
      </c>
      <c r="F25" s="74" t="s">
        <v>53</v>
      </c>
      <c r="G25" s="73" t="s">
        <v>128</v>
      </c>
      <c r="H25" s="73" t="s">
        <v>128</v>
      </c>
      <c r="I25" s="73" t="s">
        <v>128</v>
      </c>
      <c r="J25" s="73" t="s">
        <v>128</v>
      </c>
      <c r="K25" s="16"/>
      <c r="L25" s="190"/>
      <c r="M25" s="190"/>
      <c r="N25" s="22"/>
      <c r="O25" s="283" t="s">
        <v>66</v>
      </c>
      <c r="P25" s="284"/>
      <c r="Q25" s="284"/>
      <c r="R25" s="284"/>
      <c r="S25" s="284"/>
      <c r="T25" s="24"/>
      <c r="U25" s="179">
        <f t="shared" si="3"/>
        <v>0</v>
      </c>
      <c r="V25" s="192"/>
      <c r="W25" s="30"/>
      <c r="X25" s="179">
        <f>U25+'5月'!X25:Y25</f>
        <v>0</v>
      </c>
      <c r="Y25" s="180"/>
      <c r="Z25" s="24"/>
      <c r="AA25" s="2">
        <v>133</v>
      </c>
      <c r="AB25" s="4" t="s">
        <v>105</v>
      </c>
      <c r="AC25" s="4" t="s">
        <v>105</v>
      </c>
    </row>
    <row r="26" spans="1:29" ht="24" customHeight="1">
      <c r="A26" s="13">
        <v>39988</v>
      </c>
      <c r="B26" s="12" t="str">
        <f t="shared" si="2"/>
        <v>水</v>
      </c>
      <c r="C26" s="75" t="s">
        <v>103</v>
      </c>
      <c r="D26" s="75" t="s">
        <v>28</v>
      </c>
      <c r="E26" s="74" t="s">
        <v>29</v>
      </c>
      <c r="F26" s="74" t="s">
        <v>29</v>
      </c>
      <c r="G26" s="73" t="s">
        <v>128</v>
      </c>
      <c r="H26" s="73" t="s">
        <v>128</v>
      </c>
      <c r="I26" s="73" t="s">
        <v>128</v>
      </c>
      <c r="J26" s="73" t="s">
        <v>128</v>
      </c>
      <c r="K26" s="16"/>
      <c r="L26" s="190"/>
      <c r="M26" s="190"/>
      <c r="N26" s="22"/>
      <c r="O26" s="280" t="s">
        <v>25</v>
      </c>
      <c r="P26" s="281"/>
      <c r="Q26" s="281"/>
      <c r="R26" s="281"/>
      <c r="S26" s="281"/>
      <c r="T26" s="24"/>
      <c r="U26" s="179">
        <f t="shared" si="3"/>
        <v>8</v>
      </c>
      <c r="V26" s="192"/>
      <c r="W26" s="30"/>
      <c r="X26" s="179">
        <f>U26+'5月'!X26:Y26</f>
        <v>30</v>
      </c>
      <c r="Y26" s="180"/>
      <c r="Z26" s="24"/>
      <c r="AA26" s="2">
        <v>69</v>
      </c>
      <c r="AB26" s="4" t="s">
        <v>29</v>
      </c>
      <c r="AC26" s="4" t="s">
        <v>29</v>
      </c>
    </row>
    <row r="27" spans="1:29" ht="24" customHeight="1">
      <c r="A27" s="13">
        <v>39989</v>
      </c>
      <c r="B27" s="12" t="str">
        <f t="shared" si="2"/>
        <v>木</v>
      </c>
      <c r="C27" s="15" t="s">
        <v>62</v>
      </c>
      <c r="D27" s="15" t="s">
        <v>68</v>
      </c>
      <c r="E27" s="74" t="s">
        <v>53</v>
      </c>
      <c r="F27" s="74" t="s">
        <v>54</v>
      </c>
      <c r="G27" s="73" t="s">
        <v>128</v>
      </c>
      <c r="H27" s="73" t="s">
        <v>128</v>
      </c>
      <c r="I27" s="73" t="s">
        <v>128</v>
      </c>
      <c r="J27" s="73" t="s">
        <v>128</v>
      </c>
      <c r="K27" s="16"/>
      <c r="L27" s="190"/>
      <c r="M27" s="242"/>
      <c r="N27" s="22"/>
      <c r="O27" s="200" t="s">
        <v>14</v>
      </c>
      <c r="P27" s="285"/>
      <c r="Q27" s="285"/>
      <c r="R27" s="285"/>
      <c r="S27" s="285"/>
      <c r="T27" s="24"/>
      <c r="U27" s="179">
        <f t="shared" si="3"/>
        <v>0</v>
      </c>
      <c r="V27" s="192"/>
      <c r="W27" s="30"/>
      <c r="X27" s="179">
        <f>U27+'5月'!X27:Y27</f>
        <v>9</v>
      </c>
      <c r="Y27" s="180"/>
      <c r="Z27" s="24"/>
      <c r="AB27" s="4" t="s">
        <v>1</v>
      </c>
      <c r="AC27" s="4" t="s">
        <v>1</v>
      </c>
    </row>
    <row r="28" spans="1:29" ht="24" customHeight="1">
      <c r="A28" s="13">
        <v>39990</v>
      </c>
      <c r="B28" s="12" t="str">
        <f t="shared" si="2"/>
        <v>金</v>
      </c>
      <c r="C28" s="15" t="s">
        <v>0</v>
      </c>
      <c r="D28" s="15" t="s">
        <v>55</v>
      </c>
      <c r="E28" s="76" t="s">
        <v>104</v>
      </c>
      <c r="F28" s="76" t="s">
        <v>104</v>
      </c>
      <c r="G28" s="73" t="s">
        <v>128</v>
      </c>
      <c r="H28" s="73" t="s">
        <v>128</v>
      </c>
      <c r="I28" s="73" t="s">
        <v>128</v>
      </c>
      <c r="J28" s="73" t="s">
        <v>128</v>
      </c>
      <c r="K28" s="16"/>
      <c r="L28" s="191"/>
      <c r="M28" s="243"/>
      <c r="N28" s="26"/>
      <c r="O28" s="199" t="s">
        <v>5</v>
      </c>
      <c r="P28" s="199"/>
      <c r="Q28" s="199"/>
      <c r="R28" s="199"/>
      <c r="S28" s="199"/>
      <c r="T28" s="18"/>
      <c r="U28" s="179">
        <f>SUM(U20:U27)</f>
        <v>44</v>
      </c>
      <c r="V28" s="192"/>
      <c r="W28" s="30"/>
      <c r="X28" s="179">
        <f>SUM(X20:Y27)</f>
        <v>153</v>
      </c>
      <c r="Y28" s="180"/>
      <c r="Z28" s="19"/>
      <c r="AB28" s="6"/>
      <c r="AC28" s="6"/>
    </row>
    <row r="29" spans="1:29" ht="24" customHeight="1">
      <c r="A29" s="13">
        <v>39991</v>
      </c>
      <c r="B29" s="12" t="str">
        <f t="shared" si="2"/>
        <v>土</v>
      </c>
      <c r="C29" s="39"/>
      <c r="D29" s="39"/>
      <c r="E29" s="39"/>
      <c r="F29" s="39"/>
      <c r="G29" s="39"/>
      <c r="H29" s="39"/>
      <c r="I29" s="39"/>
      <c r="J29" s="39"/>
      <c r="K29" s="16"/>
      <c r="L29" s="189" t="s">
        <v>33</v>
      </c>
      <c r="M29" s="226" t="s">
        <v>23</v>
      </c>
      <c r="N29" s="27"/>
      <c r="O29" s="224" t="s">
        <v>67</v>
      </c>
      <c r="P29" s="225"/>
      <c r="Q29" s="225"/>
      <c r="R29" s="225"/>
      <c r="S29" s="225"/>
      <c r="T29" s="18"/>
      <c r="U29" s="179">
        <f aca="true" t="shared" si="4" ref="U29:U35">COUNTIF($C$3:$J$39,AB29)</f>
        <v>5</v>
      </c>
      <c r="V29" s="192"/>
      <c r="W29" s="30"/>
      <c r="X29" s="179">
        <f>U29+'5月'!X29:Y29</f>
        <v>5</v>
      </c>
      <c r="Y29" s="180"/>
      <c r="Z29" s="19"/>
      <c r="AA29" s="2">
        <v>13</v>
      </c>
      <c r="AB29" s="4" t="s">
        <v>47</v>
      </c>
      <c r="AC29" s="4" t="s">
        <v>47</v>
      </c>
    </row>
    <row r="30" spans="1:29" ht="24" customHeight="1">
      <c r="A30" s="13">
        <v>39992</v>
      </c>
      <c r="B30" s="12" t="str">
        <f t="shared" si="2"/>
        <v>日</v>
      </c>
      <c r="C30" s="39"/>
      <c r="D30" s="39"/>
      <c r="E30" s="39"/>
      <c r="F30" s="39"/>
      <c r="G30" s="39"/>
      <c r="H30" s="39"/>
      <c r="I30" s="39"/>
      <c r="J30" s="39"/>
      <c r="K30" s="16"/>
      <c r="L30" s="190"/>
      <c r="M30" s="227"/>
      <c r="N30" s="27"/>
      <c r="O30" s="224" t="s">
        <v>48</v>
      </c>
      <c r="P30" s="225"/>
      <c r="Q30" s="225"/>
      <c r="R30" s="225"/>
      <c r="S30" s="225"/>
      <c r="T30" s="18"/>
      <c r="U30" s="179">
        <f t="shared" si="4"/>
        <v>4</v>
      </c>
      <c r="V30" s="192"/>
      <c r="W30" s="30"/>
      <c r="X30" s="179">
        <f>U30+'5月'!X30:Y30</f>
        <v>4</v>
      </c>
      <c r="Y30" s="180"/>
      <c r="Z30" s="19"/>
      <c r="AA30" s="2">
        <v>40</v>
      </c>
      <c r="AB30" s="4" t="s">
        <v>55</v>
      </c>
      <c r="AC30" s="4" t="s">
        <v>55</v>
      </c>
    </row>
    <row r="31" spans="1:29" ht="24" customHeight="1">
      <c r="A31" s="13">
        <v>39993</v>
      </c>
      <c r="B31" s="12" t="str">
        <f t="shared" si="2"/>
        <v>月</v>
      </c>
      <c r="C31" s="61" t="s">
        <v>20</v>
      </c>
      <c r="D31" s="61" t="s">
        <v>47</v>
      </c>
      <c r="E31" s="76" t="s">
        <v>50</v>
      </c>
      <c r="F31" s="76" t="s">
        <v>50</v>
      </c>
      <c r="G31" s="73" t="s">
        <v>128</v>
      </c>
      <c r="H31" s="73" t="s">
        <v>128</v>
      </c>
      <c r="I31" s="73" t="s">
        <v>128</v>
      </c>
      <c r="J31" s="73" t="s">
        <v>128</v>
      </c>
      <c r="K31" s="16"/>
      <c r="L31" s="190"/>
      <c r="M31" s="227"/>
      <c r="N31" s="27"/>
      <c r="O31" s="224" t="s">
        <v>68</v>
      </c>
      <c r="P31" s="225"/>
      <c r="Q31" s="225"/>
      <c r="R31" s="225"/>
      <c r="S31" s="225"/>
      <c r="T31" s="18"/>
      <c r="U31" s="179">
        <f t="shared" si="4"/>
        <v>4</v>
      </c>
      <c r="V31" s="192"/>
      <c r="W31" s="30"/>
      <c r="X31" s="179">
        <f>U31+'5月'!X31:Y31</f>
        <v>4</v>
      </c>
      <c r="Y31" s="180"/>
      <c r="Z31" s="19"/>
      <c r="AA31" s="2">
        <v>20</v>
      </c>
      <c r="AB31" s="4" t="s">
        <v>68</v>
      </c>
      <c r="AC31" s="4" t="s">
        <v>68</v>
      </c>
    </row>
    <row r="32" spans="1:29" ht="24" customHeight="1">
      <c r="A32" s="13">
        <v>39994</v>
      </c>
      <c r="B32" s="12" t="str">
        <f t="shared" si="2"/>
        <v>火</v>
      </c>
      <c r="C32" s="15" t="s">
        <v>127</v>
      </c>
      <c r="D32" s="15" t="s">
        <v>108</v>
      </c>
      <c r="E32" s="74" t="s">
        <v>53</v>
      </c>
      <c r="F32" s="74" t="s">
        <v>54</v>
      </c>
      <c r="G32" s="73" t="s">
        <v>128</v>
      </c>
      <c r="H32" s="73" t="s">
        <v>128</v>
      </c>
      <c r="I32" s="73" t="s">
        <v>128</v>
      </c>
      <c r="J32" s="73" t="s">
        <v>128</v>
      </c>
      <c r="K32" s="16"/>
      <c r="L32" s="190"/>
      <c r="M32" s="227"/>
      <c r="N32" s="27"/>
      <c r="O32" s="222" t="s">
        <v>69</v>
      </c>
      <c r="P32" s="223"/>
      <c r="Q32" s="223"/>
      <c r="R32" s="223"/>
      <c r="S32" s="223"/>
      <c r="T32" s="18"/>
      <c r="U32" s="179">
        <f t="shared" si="4"/>
        <v>0</v>
      </c>
      <c r="V32" s="192"/>
      <c r="W32" s="30"/>
      <c r="X32" s="179">
        <f>U32+'5月'!X32:Y32</f>
        <v>0</v>
      </c>
      <c r="Y32" s="180"/>
      <c r="Z32" s="19"/>
      <c r="AA32" s="2">
        <v>20</v>
      </c>
      <c r="AB32" s="4" t="s">
        <v>107</v>
      </c>
      <c r="AC32" s="4" t="s">
        <v>107</v>
      </c>
    </row>
    <row r="33" spans="1:29" ht="24" customHeight="1">
      <c r="A33" s="13"/>
      <c r="B33" s="12"/>
      <c r="C33" s="15"/>
      <c r="D33" s="15"/>
      <c r="E33" s="15"/>
      <c r="F33" s="15"/>
      <c r="G33" s="15"/>
      <c r="H33" s="15"/>
      <c r="I33" s="15"/>
      <c r="J33" s="15"/>
      <c r="K33" s="16"/>
      <c r="L33" s="190"/>
      <c r="M33" s="227"/>
      <c r="N33" s="27"/>
      <c r="O33" s="224" t="s">
        <v>70</v>
      </c>
      <c r="P33" s="225"/>
      <c r="Q33" s="225"/>
      <c r="R33" s="225"/>
      <c r="S33" s="225"/>
      <c r="T33" s="18"/>
      <c r="U33" s="179">
        <f t="shared" si="4"/>
        <v>5</v>
      </c>
      <c r="V33" s="192"/>
      <c r="W33" s="30"/>
      <c r="X33" s="179">
        <f>U33+'5月'!X33:Y33</f>
        <v>5</v>
      </c>
      <c r="Y33" s="180"/>
      <c r="Z33" s="19"/>
      <c r="AA33" s="2">
        <v>67</v>
      </c>
      <c r="AB33" s="4" t="s">
        <v>108</v>
      </c>
      <c r="AC33" s="4" t="s">
        <v>108</v>
      </c>
    </row>
    <row r="34" spans="3:29" ht="24" customHeight="1" thickBot="1">
      <c r="C34" s="16"/>
      <c r="D34" s="16"/>
      <c r="E34" s="16"/>
      <c r="F34" s="16"/>
      <c r="G34" s="16"/>
      <c r="H34" s="16"/>
      <c r="I34" s="16"/>
      <c r="J34" s="16"/>
      <c r="K34" s="16"/>
      <c r="L34" s="190"/>
      <c r="M34" s="227"/>
      <c r="N34" s="22"/>
      <c r="O34" s="222" t="s">
        <v>71</v>
      </c>
      <c r="P34" s="223"/>
      <c r="Q34" s="223"/>
      <c r="R34" s="223"/>
      <c r="S34" s="223"/>
      <c r="T34" s="26"/>
      <c r="U34" s="179">
        <f t="shared" si="4"/>
        <v>0</v>
      </c>
      <c r="V34" s="192"/>
      <c r="W34" s="50"/>
      <c r="X34" s="179">
        <f>U34+'5月'!X34:Y34</f>
        <v>0</v>
      </c>
      <c r="Y34" s="180"/>
      <c r="Z34" s="24"/>
      <c r="AA34" s="2">
        <v>20</v>
      </c>
      <c r="AB34" s="4" t="s">
        <v>111</v>
      </c>
      <c r="AC34" s="4" t="s">
        <v>111</v>
      </c>
    </row>
    <row r="35" spans="1:29" ht="24" customHeight="1">
      <c r="A35" s="261" t="s">
        <v>89</v>
      </c>
      <c r="B35" s="47"/>
      <c r="C35" s="264" t="s">
        <v>87</v>
      </c>
      <c r="D35" s="265"/>
      <c r="E35" s="266"/>
      <c r="F35" s="48" t="s">
        <v>88</v>
      </c>
      <c r="G35" s="49" t="s">
        <v>16</v>
      </c>
      <c r="H35" s="16"/>
      <c r="I35" s="16"/>
      <c r="J35" s="16"/>
      <c r="K35" s="16"/>
      <c r="L35" s="190"/>
      <c r="M35" s="228"/>
      <c r="N35" s="22"/>
      <c r="O35" s="199" t="s">
        <v>72</v>
      </c>
      <c r="P35" s="201"/>
      <c r="Q35" s="201"/>
      <c r="R35" s="201"/>
      <c r="S35" s="201"/>
      <c r="T35" s="24"/>
      <c r="U35" s="179">
        <f t="shared" si="4"/>
        <v>0</v>
      </c>
      <c r="V35" s="192"/>
      <c r="W35" s="50"/>
      <c r="X35" s="179">
        <f>U35+'5月'!X35:Y35</f>
        <v>0</v>
      </c>
      <c r="Y35" s="180"/>
      <c r="Z35" s="31"/>
      <c r="AB35" s="5" t="s">
        <v>109</v>
      </c>
      <c r="AC35" s="5" t="s">
        <v>109</v>
      </c>
    </row>
    <row r="36" spans="1:29" ht="24" customHeight="1">
      <c r="A36" s="262"/>
      <c r="B36" s="267" t="s">
        <v>83</v>
      </c>
      <c r="C36" s="248" t="s">
        <v>78</v>
      </c>
      <c r="D36" s="248"/>
      <c r="E36" s="248"/>
      <c r="F36" s="43">
        <f>COUNTIF($C$3:$J$33,AB47)</f>
        <v>0</v>
      </c>
      <c r="G36" s="70">
        <f>F36+'5月'!G36</f>
        <v>0</v>
      </c>
      <c r="H36" s="16"/>
      <c r="I36" s="16"/>
      <c r="J36" s="16"/>
      <c r="K36" s="16"/>
      <c r="L36" s="190"/>
      <c r="M36" s="228"/>
      <c r="N36" s="22"/>
      <c r="O36" s="199"/>
      <c r="P36" s="201"/>
      <c r="Q36" s="201"/>
      <c r="R36" s="201"/>
      <c r="S36" s="201"/>
      <c r="T36" s="24"/>
      <c r="U36" s="179"/>
      <c r="V36" s="192"/>
      <c r="W36" s="51"/>
      <c r="X36" s="179"/>
      <c r="Y36" s="180"/>
      <c r="Z36" s="24"/>
      <c r="AA36" s="2">
        <v>20</v>
      </c>
      <c r="AB36" s="5"/>
      <c r="AC36" s="5"/>
    </row>
    <row r="37" spans="1:29" ht="24" customHeight="1">
      <c r="A37" s="262"/>
      <c r="B37" s="267"/>
      <c r="C37" s="248" t="s">
        <v>79</v>
      </c>
      <c r="D37" s="248"/>
      <c r="E37" s="248"/>
      <c r="F37" s="43">
        <f>COUNTIF($C$3:$J$33,AB48)</f>
        <v>0</v>
      </c>
      <c r="G37" s="70">
        <f>F37+'5月'!G37</f>
        <v>0</v>
      </c>
      <c r="H37" s="16"/>
      <c r="I37" s="16"/>
      <c r="J37" s="16"/>
      <c r="K37" s="29"/>
      <c r="L37" s="190"/>
      <c r="M37" s="229"/>
      <c r="N37" s="26"/>
      <c r="O37" s="199" t="s">
        <v>5</v>
      </c>
      <c r="P37" s="199"/>
      <c r="Q37" s="199"/>
      <c r="R37" s="199"/>
      <c r="S37" s="199"/>
      <c r="T37" s="18"/>
      <c r="U37" s="179">
        <f>SUM(U29:U36)</f>
        <v>18</v>
      </c>
      <c r="V37" s="192"/>
      <c r="W37" s="30"/>
      <c r="X37" s="179">
        <f>SUM(X29:Y36)</f>
        <v>18</v>
      </c>
      <c r="Y37" s="180"/>
      <c r="Z37" s="19"/>
      <c r="AB37" s="6"/>
      <c r="AC37" s="6"/>
    </row>
    <row r="38" spans="1:29" ht="24" customHeight="1">
      <c r="A38" s="262"/>
      <c r="B38" s="267"/>
      <c r="C38" s="248" t="s">
        <v>80</v>
      </c>
      <c r="D38" s="248"/>
      <c r="E38" s="248"/>
      <c r="F38" s="43">
        <f>COUNTIF($C$3:$J$33,AB49)</f>
        <v>0</v>
      </c>
      <c r="G38" s="70">
        <f>F38+'5月'!G38</f>
        <v>0</v>
      </c>
      <c r="H38" s="16"/>
      <c r="I38" s="16"/>
      <c r="J38" s="16"/>
      <c r="K38" s="29"/>
      <c r="L38" s="190"/>
      <c r="M38" s="189" t="s">
        <v>26</v>
      </c>
      <c r="N38" s="26"/>
      <c r="O38" s="200" t="s">
        <v>30</v>
      </c>
      <c r="P38" s="282"/>
      <c r="Q38" s="282"/>
      <c r="R38" s="282"/>
      <c r="S38" s="282"/>
      <c r="T38" s="18"/>
      <c r="U38" s="179">
        <f aca="true" t="shared" si="5" ref="U38:U45">COUNTIF($C$3:$J$39,AB38)</f>
        <v>0</v>
      </c>
      <c r="V38" s="192"/>
      <c r="W38" s="30"/>
      <c r="X38" s="179">
        <f>U38+'5月'!X38:Y38</f>
        <v>0</v>
      </c>
      <c r="Y38" s="180"/>
      <c r="Z38" s="19"/>
      <c r="AA38" s="2">
        <v>165</v>
      </c>
      <c r="AB38" s="4" t="s">
        <v>30</v>
      </c>
      <c r="AC38" s="4" t="s">
        <v>30</v>
      </c>
    </row>
    <row r="39" spans="1:29" ht="24" customHeight="1">
      <c r="A39" s="262"/>
      <c r="B39" s="267"/>
      <c r="C39" s="248" t="s">
        <v>25</v>
      </c>
      <c r="D39" s="248"/>
      <c r="E39" s="248"/>
      <c r="F39" s="43">
        <f>COUNTIF($C$3:$J$33,AB50)</f>
        <v>0</v>
      </c>
      <c r="G39" s="70">
        <f>F39+'5月'!G39</f>
        <v>0</v>
      </c>
      <c r="H39" s="16"/>
      <c r="I39" s="16"/>
      <c r="J39" s="16"/>
      <c r="K39" s="16"/>
      <c r="L39" s="190"/>
      <c r="M39" s="230"/>
      <c r="N39" s="27"/>
      <c r="O39" s="200" t="s">
        <v>31</v>
      </c>
      <c r="P39" s="200"/>
      <c r="Q39" s="200"/>
      <c r="R39" s="200"/>
      <c r="S39" s="200"/>
      <c r="T39" s="18"/>
      <c r="U39" s="179">
        <f t="shared" si="5"/>
        <v>0</v>
      </c>
      <c r="V39" s="192"/>
      <c r="W39" s="30"/>
      <c r="X39" s="179">
        <f>U39+'5月'!X39:Y39</f>
        <v>0</v>
      </c>
      <c r="Y39" s="180"/>
      <c r="Z39" s="19"/>
      <c r="AA39" s="2">
        <v>30</v>
      </c>
      <c r="AB39" s="4" t="s">
        <v>31</v>
      </c>
      <c r="AC39" s="4" t="s">
        <v>31</v>
      </c>
    </row>
    <row r="40" spans="1:29" ht="24" customHeight="1">
      <c r="A40" s="262"/>
      <c r="B40" s="267"/>
      <c r="C40" s="268" t="s">
        <v>90</v>
      </c>
      <c r="D40" s="269"/>
      <c r="E40" s="270"/>
      <c r="F40" s="44">
        <f>SUM(F36:F39)</f>
        <v>0</v>
      </c>
      <c r="G40" s="45">
        <f>SUM(G36:G39)</f>
        <v>0</v>
      </c>
      <c r="H40" s="16"/>
      <c r="I40" s="16"/>
      <c r="J40" s="16"/>
      <c r="K40" s="16"/>
      <c r="L40" s="190"/>
      <c r="M40" s="230"/>
      <c r="N40" s="26"/>
      <c r="O40" s="200" t="s">
        <v>73</v>
      </c>
      <c r="P40" s="200"/>
      <c r="Q40" s="200"/>
      <c r="R40" s="200"/>
      <c r="S40" s="200"/>
      <c r="T40" s="18"/>
      <c r="U40" s="179">
        <f t="shared" si="5"/>
        <v>0</v>
      </c>
      <c r="V40" s="192"/>
      <c r="W40" s="30"/>
      <c r="X40" s="179">
        <f>U40+'5月'!X40:Y40</f>
        <v>0</v>
      </c>
      <c r="Y40" s="180"/>
      <c r="Z40" s="19"/>
      <c r="AA40" s="2">
        <v>71</v>
      </c>
      <c r="AB40" s="4" t="s">
        <v>73</v>
      </c>
      <c r="AC40" s="4" t="s">
        <v>73</v>
      </c>
    </row>
    <row r="41" spans="1:29" ht="24" customHeight="1">
      <c r="A41" s="262"/>
      <c r="B41" s="267" t="s">
        <v>84</v>
      </c>
      <c r="C41" s="248" t="s">
        <v>30</v>
      </c>
      <c r="D41" s="248"/>
      <c r="E41" s="248"/>
      <c r="F41" s="43">
        <f aca="true" t="shared" si="6" ref="F41:F47">COUNTIF($C$3:$J$33,AB52)</f>
        <v>0</v>
      </c>
      <c r="G41" s="70">
        <f>F41+'5月'!G41</f>
        <v>0</v>
      </c>
      <c r="L41" s="190"/>
      <c r="M41" s="230"/>
      <c r="N41" s="26"/>
      <c r="O41" s="200" t="s">
        <v>49</v>
      </c>
      <c r="P41" s="200"/>
      <c r="Q41" s="200"/>
      <c r="R41" s="200"/>
      <c r="S41" s="200"/>
      <c r="T41" s="18"/>
      <c r="U41" s="179">
        <f t="shared" si="5"/>
        <v>0</v>
      </c>
      <c r="V41" s="192"/>
      <c r="W41" s="30"/>
      <c r="X41" s="179">
        <f>U41+'5月'!X41:Y41</f>
        <v>0</v>
      </c>
      <c r="Y41" s="180"/>
      <c r="Z41" s="19"/>
      <c r="AA41" s="2">
        <v>81</v>
      </c>
      <c r="AB41" s="4" t="s">
        <v>56</v>
      </c>
      <c r="AC41" s="4" t="s">
        <v>56</v>
      </c>
    </row>
    <row r="42" spans="1:29" ht="24" customHeight="1">
      <c r="A42" s="262"/>
      <c r="B42" s="267"/>
      <c r="C42" s="248" t="s">
        <v>31</v>
      </c>
      <c r="D42" s="248"/>
      <c r="E42" s="248"/>
      <c r="F42" s="43">
        <f t="shared" si="6"/>
        <v>0</v>
      </c>
      <c r="G42" s="70">
        <f>F42+'5月'!G42</f>
        <v>0</v>
      </c>
      <c r="L42" s="190"/>
      <c r="M42" s="230"/>
      <c r="N42" s="26"/>
      <c r="O42" s="200" t="s">
        <v>74</v>
      </c>
      <c r="P42" s="200"/>
      <c r="Q42" s="200"/>
      <c r="R42" s="200"/>
      <c r="S42" s="200"/>
      <c r="T42" s="18"/>
      <c r="U42" s="179">
        <f t="shared" si="5"/>
        <v>0</v>
      </c>
      <c r="V42" s="192"/>
      <c r="W42" s="30"/>
      <c r="X42" s="179">
        <f>U42+'5月'!X42:Y42</f>
        <v>0</v>
      </c>
      <c r="Y42" s="180"/>
      <c r="Z42" s="19"/>
      <c r="AA42" s="2">
        <v>16</v>
      </c>
      <c r="AB42" s="4" t="s">
        <v>27</v>
      </c>
      <c r="AC42" s="4" t="s">
        <v>27</v>
      </c>
    </row>
    <row r="43" spans="1:29" ht="24" customHeight="1">
      <c r="A43" s="262"/>
      <c r="B43" s="267"/>
      <c r="C43" s="248" t="s">
        <v>81</v>
      </c>
      <c r="D43" s="248"/>
      <c r="E43" s="248"/>
      <c r="F43" s="43">
        <f t="shared" si="6"/>
        <v>0</v>
      </c>
      <c r="G43" s="70">
        <f>F43+'5月'!G43</f>
        <v>0</v>
      </c>
      <c r="L43" s="190"/>
      <c r="M43" s="230"/>
      <c r="N43" s="26"/>
      <c r="O43" s="234" t="s">
        <v>75</v>
      </c>
      <c r="P43" s="279"/>
      <c r="Q43" s="279"/>
      <c r="R43" s="279"/>
      <c r="S43" s="279"/>
      <c r="T43" s="18"/>
      <c r="U43" s="179">
        <f t="shared" si="5"/>
        <v>0</v>
      </c>
      <c r="V43" s="192"/>
      <c r="W43" s="30"/>
      <c r="X43" s="179">
        <f>U43+'5月'!X43:Y43</f>
        <v>0</v>
      </c>
      <c r="Y43" s="180"/>
      <c r="Z43" s="19"/>
      <c r="AA43" s="2">
        <v>50</v>
      </c>
      <c r="AB43" s="4" t="s">
        <v>106</v>
      </c>
      <c r="AC43" s="4" t="s">
        <v>106</v>
      </c>
    </row>
    <row r="44" spans="1:29" ht="24" customHeight="1">
      <c r="A44" s="262"/>
      <c r="B44" s="267"/>
      <c r="C44" s="248" t="s">
        <v>56</v>
      </c>
      <c r="D44" s="248"/>
      <c r="E44" s="248"/>
      <c r="F44" s="43">
        <f t="shared" si="6"/>
        <v>0</v>
      </c>
      <c r="G44" s="70">
        <f>F44+'5月'!G44</f>
        <v>0</v>
      </c>
      <c r="L44" s="190"/>
      <c r="M44" s="230"/>
      <c r="N44" s="26"/>
      <c r="O44" s="200" t="s">
        <v>76</v>
      </c>
      <c r="P44" s="200"/>
      <c r="Q44" s="200"/>
      <c r="R44" s="200"/>
      <c r="S44" s="200"/>
      <c r="T44" s="18"/>
      <c r="U44" s="179">
        <f t="shared" si="5"/>
        <v>0</v>
      </c>
      <c r="V44" s="192"/>
      <c r="W44" s="30"/>
      <c r="X44" s="179">
        <f>U44+'5月'!X44:Y44</f>
        <v>0</v>
      </c>
      <c r="Y44" s="180"/>
      <c r="Z44" s="20"/>
      <c r="AA44" s="2">
        <v>60</v>
      </c>
      <c r="AB44" s="4" t="s">
        <v>110</v>
      </c>
      <c r="AC44" s="4" t="s">
        <v>110</v>
      </c>
    </row>
    <row r="45" spans="1:29" ht="24" customHeight="1">
      <c r="A45" s="262"/>
      <c r="B45" s="267"/>
      <c r="C45" s="248" t="s">
        <v>82</v>
      </c>
      <c r="D45" s="248"/>
      <c r="E45" s="248"/>
      <c r="F45" s="43">
        <f t="shared" si="6"/>
        <v>0</v>
      </c>
      <c r="G45" s="70">
        <f>F45+'5月'!G45</f>
        <v>0</v>
      </c>
      <c r="L45" s="190"/>
      <c r="M45" s="230"/>
      <c r="N45" s="22"/>
      <c r="O45" s="234" t="s">
        <v>77</v>
      </c>
      <c r="P45" s="234"/>
      <c r="Q45" s="234"/>
      <c r="R45" s="234"/>
      <c r="S45" s="234"/>
      <c r="T45" s="18"/>
      <c r="U45" s="179">
        <f t="shared" si="5"/>
        <v>0</v>
      </c>
      <c r="V45" s="192"/>
      <c r="W45" s="30"/>
      <c r="X45" s="179">
        <f>U45+'5月'!X45:Y45</f>
        <v>0</v>
      </c>
      <c r="Y45" s="180"/>
      <c r="Z45" s="20"/>
      <c r="AB45" s="4" t="s">
        <v>112</v>
      </c>
      <c r="AC45" s="4" t="s">
        <v>112</v>
      </c>
    </row>
    <row r="46" spans="1:29" ht="24" customHeight="1">
      <c r="A46" s="262"/>
      <c r="B46" s="267"/>
      <c r="C46" s="248" t="s">
        <v>85</v>
      </c>
      <c r="D46" s="248"/>
      <c r="E46" s="248"/>
      <c r="F46" s="43">
        <f t="shared" si="6"/>
        <v>0</v>
      </c>
      <c r="G46" s="70">
        <f>F46+'5月'!G46</f>
        <v>0</v>
      </c>
      <c r="L46" s="190"/>
      <c r="M46" s="230"/>
      <c r="N46" s="16"/>
      <c r="O46" s="232"/>
      <c r="P46" s="233"/>
      <c r="Q46" s="233"/>
      <c r="R46" s="233"/>
      <c r="S46" s="233"/>
      <c r="T46" s="16"/>
      <c r="U46" s="181"/>
      <c r="V46" s="182"/>
      <c r="W46" s="52"/>
      <c r="X46" s="179"/>
      <c r="Y46" s="180"/>
      <c r="Z46" s="31"/>
      <c r="AA46" s="2">
        <v>91</v>
      </c>
      <c r="AB46" s="4"/>
      <c r="AC46" s="4"/>
    </row>
    <row r="47" spans="1:29" ht="24" customHeight="1">
      <c r="A47" s="262"/>
      <c r="B47" s="267"/>
      <c r="C47" s="248" t="s">
        <v>86</v>
      </c>
      <c r="D47" s="248"/>
      <c r="E47" s="248"/>
      <c r="F47" s="43">
        <f t="shared" si="6"/>
        <v>0</v>
      </c>
      <c r="G47" s="70">
        <f>F47+'5月'!G47</f>
        <v>0</v>
      </c>
      <c r="L47" s="191"/>
      <c r="M47" s="231"/>
      <c r="N47" s="26"/>
      <c r="O47" s="224" t="s">
        <v>5</v>
      </c>
      <c r="P47" s="225"/>
      <c r="Q47" s="225"/>
      <c r="R47" s="225"/>
      <c r="S47" s="225"/>
      <c r="T47" s="18"/>
      <c r="U47" s="179">
        <f>SUM(U38:U46)</f>
        <v>0</v>
      </c>
      <c r="V47" s="192"/>
      <c r="W47" s="30"/>
      <c r="X47" s="179">
        <f>SUM(X38:Y46)</f>
        <v>0</v>
      </c>
      <c r="Y47" s="180"/>
      <c r="Z47" s="19"/>
      <c r="AB47" s="6" t="s">
        <v>91</v>
      </c>
      <c r="AC47" s="6" t="s">
        <v>91</v>
      </c>
    </row>
    <row r="48" spans="1:29" ht="24" customHeight="1" thickBot="1">
      <c r="A48" s="263"/>
      <c r="B48" s="271"/>
      <c r="C48" s="249" t="s">
        <v>90</v>
      </c>
      <c r="D48" s="250"/>
      <c r="E48" s="251"/>
      <c r="F48" s="46">
        <f>SUM(F41:F47)</f>
        <v>0</v>
      </c>
      <c r="G48" s="46">
        <f>SUM(G41:G47)</f>
        <v>0</v>
      </c>
      <c r="L48" s="196" t="s">
        <v>18</v>
      </c>
      <c r="M48" s="197"/>
      <c r="N48" s="197"/>
      <c r="O48" s="197"/>
      <c r="P48" s="197"/>
      <c r="Q48" s="197"/>
      <c r="R48" s="197"/>
      <c r="S48" s="197"/>
      <c r="T48" s="198"/>
      <c r="U48" s="193">
        <f>U47+U37+U28+U19+U6</f>
        <v>88</v>
      </c>
      <c r="V48" s="194"/>
      <c r="W48" s="53"/>
      <c r="X48" s="193">
        <f>X47+X37+X28+X19+X6</f>
        <v>328</v>
      </c>
      <c r="Y48" s="194"/>
      <c r="Z48" s="11"/>
      <c r="AB48" s="6" t="s">
        <v>92</v>
      </c>
      <c r="AC48" s="6" t="s">
        <v>92</v>
      </c>
    </row>
    <row r="49" spans="12:29" ht="24" customHeight="1">
      <c r="L49" s="10"/>
      <c r="M49" s="8"/>
      <c r="N49" s="8"/>
      <c r="O49" s="10"/>
      <c r="P49" s="10"/>
      <c r="Q49" s="10"/>
      <c r="R49" s="10"/>
      <c r="S49" s="10"/>
      <c r="T49" s="10"/>
      <c r="U49" s="54"/>
      <c r="V49" s="55"/>
      <c r="W49" s="55"/>
      <c r="X49" s="55"/>
      <c r="Y49" s="55"/>
      <c r="Z49" s="5"/>
      <c r="AB49" s="6" t="s">
        <v>93</v>
      </c>
      <c r="AC49" s="6" t="s">
        <v>93</v>
      </c>
    </row>
    <row r="50" spans="12:29" ht="24" customHeight="1">
      <c r="L50" s="235" t="s">
        <v>6</v>
      </c>
      <c r="M50" s="236"/>
      <c r="N50" s="236"/>
      <c r="O50" s="236"/>
      <c r="P50" s="237"/>
      <c r="Q50" s="215" t="s">
        <v>15</v>
      </c>
      <c r="R50" s="197"/>
      <c r="S50" s="197"/>
      <c r="T50" s="197"/>
      <c r="U50" s="198"/>
      <c r="V50" s="215" t="s">
        <v>16</v>
      </c>
      <c r="W50" s="197"/>
      <c r="X50" s="197"/>
      <c r="Y50" s="197"/>
      <c r="Z50" s="198"/>
      <c r="AB50" s="6" t="s">
        <v>94</v>
      </c>
      <c r="AC50" s="6" t="s">
        <v>94</v>
      </c>
    </row>
    <row r="51" spans="12:29" ht="24" customHeight="1">
      <c r="L51" s="238"/>
      <c r="M51" s="239"/>
      <c r="N51" s="239"/>
      <c r="O51" s="239"/>
      <c r="P51" s="240"/>
      <c r="Q51" s="241">
        <f>COUNTA($C$3:$C$33)</f>
        <v>22</v>
      </c>
      <c r="R51" s="197"/>
      <c r="S51" s="197"/>
      <c r="T51" s="197"/>
      <c r="U51" s="198"/>
      <c r="V51" s="241">
        <f>Q51+'5月'!V51:Z51</f>
        <v>60</v>
      </c>
      <c r="W51" s="197"/>
      <c r="X51" s="197"/>
      <c r="Y51" s="197"/>
      <c r="Z51" s="198"/>
      <c r="AB51" s="6"/>
      <c r="AC51" s="6"/>
    </row>
    <row r="52" spans="12:29" ht="24" customHeight="1">
      <c r="L52" s="165" t="s">
        <v>115</v>
      </c>
      <c r="M52" s="166"/>
      <c r="N52" s="166"/>
      <c r="O52" s="166"/>
      <c r="P52" s="167"/>
      <c r="Q52" s="158" t="s">
        <v>113</v>
      </c>
      <c r="R52" s="159"/>
      <c r="S52" s="159"/>
      <c r="T52" s="159"/>
      <c r="U52" s="159"/>
      <c r="V52" s="160" t="s">
        <v>114</v>
      </c>
      <c r="W52" s="161"/>
      <c r="X52" s="161"/>
      <c r="Y52" s="161"/>
      <c r="Z52" s="161"/>
      <c r="AB52" s="6" t="s">
        <v>95</v>
      </c>
      <c r="AC52" s="6" t="s">
        <v>95</v>
      </c>
    </row>
    <row r="53" spans="12:29" ht="18.75">
      <c r="L53" s="168"/>
      <c r="M53" s="169"/>
      <c r="N53" s="169"/>
      <c r="O53" s="169"/>
      <c r="P53" s="170"/>
      <c r="Q53" s="162">
        <f>F40+F48+U48</f>
        <v>88</v>
      </c>
      <c r="R53" s="163"/>
      <c r="S53" s="163"/>
      <c r="T53" s="163"/>
      <c r="U53" s="163"/>
      <c r="V53" s="162">
        <f>X48+G40+G48</f>
        <v>328</v>
      </c>
      <c r="W53" s="164"/>
      <c r="X53" s="164"/>
      <c r="Y53" s="164"/>
      <c r="Z53" s="164"/>
      <c r="AB53" s="6" t="s">
        <v>96</v>
      </c>
      <c r="AC53" s="6" t="s">
        <v>96</v>
      </c>
    </row>
    <row r="54" spans="28:29" ht="13.5">
      <c r="AB54" s="6" t="s">
        <v>97</v>
      </c>
      <c r="AC54" s="6" t="s">
        <v>97</v>
      </c>
    </row>
    <row r="55" spans="28:29" ht="13.5">
      <c r="AB55" s="6" t="s">
        <v>98</v>
      </c>
      <c r="AC55" s="6" t="s">
        <v>98</v>
      </c>
    </row>
    <row r="56" spans="28:29" ht="13.5">
      <c r="AB56" s="6" t="s">
        <v>99</v>
      </c>
      <c r="AC56" s="6" t="s">
        <v>99</v>
      </c>
    </row>
    <row r="57" spans="28:29" ht="13.5">
      <c r="AB57" s="6" t="s">
        <v>100</v>
      </c>
      <c r="AC57" s="6" t="s">
        <v>100</v>
      </c>
    </row>
    <row r="58" spans="28:29" ht="13.5">
      <c r="AB58" s="6" t="s">
        <v>101</v>
      </c>
      <c r="AC58" s="6" t="s">
        <v>101</v>
      </c>
    </row>
  </sheetData>
  <sheetProtection/>
  <mergeCells count="176">
    <mergeCell ref="X33:Y33"/>
    <mergeCell ref="X41:Y41"/>
    <mergeCell ref="X37:Y37"/>
    <mergeCell ref="X38:Y38"/>
    <mergeCell ref="X39:Y39"/>
    <mergeCell ref="X40:Y40"/>
    <mergeCell ref="X36:Y36"/>
    <mergeCell ref="X34:Y34"/>
    <mergeCell ref="X35:Y35"/>
    <mergeCell ref="O32:S32"/>
    <mergeCell ref="X28:Y28"/>
    <mergeCell ref="X29:Y29"/>
    <mergeCell ref="X31:Y31"/>
    <mergeCell ref="X32:Y32"/>
    <mergeCell ref="X30:Y30"/>
    <mergeCell ref="O28:S28"/>
    <mergeCell ref="O29:S29"/>
    <mergeCell ref="O30:S30"/>
    <mergeCell ref="U30:V30"/>
    <mergeCell ref="O27:S27"/>
    <mergeCell ref="M29:M37"/>
    <mergeCell ref="M38:M47"/>
    <mergeCell ref="O41:S41"/>
    <mergeCell ref="O42:S42"/>
    <mergeCell ref="O38:S38"/>
    <mergeCell ref="O39:S39"/>
    <mergeCell ref="O31:S31"/>
    <mergeCell ref="O40:S40"/>
    <mergeCell ref="O37:S37"/>
    <mergeCell ref="A2:B2"/>
    <mergeCell ref="O12:S12"/>
    <mergeCell ref="L4:L28"/>
    <mergeCell ref="M7:M19"/>
    <mergeCell ref="M20:M28"/>
    <mergeCell ref="O13:S13"/>
    <mergeCell ref="O14:S14"/>
    <mergeCell ref="O15:S15"/>
    <mergeCell ref="M4:M6"/>
    <mergeCell ref="O6:S6"/>
    <mergeCell ref="O33:S33"/>
    <mergeCell ref="O34:S34"/>
    <mergeCell ref="O36:S36"/>
    <mergeCell ref="O35:S35"/>
    <mergeCell ref="O1:Y1"/>
    <mergeCell ref="A1:J1"/>
    <mergeCell ref="U3:W3"/>
    <mergeCell ref="L3:T3"/>
    <mergeCell ref="L2:Z2"/>
    <mergeCell ref="X3:Z3"/>
    <mergeCell ref="X4:Y4"/>
    <mergeCell ref="O4:S4"/>
    <mergeCell ref="O9:S9"/>
    <mergeCell ref="U9:V9"/>
    <mergeCell ref="X6:Y6"/>
    <mergeCell ref="U4:V4"/>
    <mergeCell ref="U6:V6"/>
    <mergeCell ref="U7:V7"/>
    <mergeCell ref="U8:V8"/>
    <mergeCell ref="U5:W5"/>
    <mergeCell ref="X27:Y27"/>
    <mergeCell ref="O5:S5"/>
    <mergeCell ref="X7:Y7"/>
    <mergeCell ref="X8:Y8"/>
    <mergeCell ref="O7:S7"/>
    <mergeCell ref="O8:S8"/>
    <mergeCell ref="X11:Y11"/>
    <mergeCell ref="O10:S10"/>
    <mergeCell ref="O11:S11"/>
    <mergeCell ref="X25:Y25"/>
    <mergeCell ref="X9:Y9"/>
    <mergeCell ref="X12:Y12"/>
    <mergeCell ref="X5:Y5"/>
    <mergeCell ref="X15:Y15"/>
    <mergeCell ref="X10:Y10"/>
    <mergeCell ref="X24:Y24"/>
    <mergeCell ref="X13:Y13"/>
    <mergeCell ref="X14:Y14"/>
    <mergeCell ref="X16:Y16"/>
    <mergeCell ref="U15:V15"/>
    <mergeCell ref="O26:S26"/>
    <mergeCell ref="O25:S25"/>
    <mergeCell ref="O20:S20"/>
    <mergeCell ref="O21:S21"/>
    <mergeCell ref="O16:S16"/>
    <mergeCell ref="U24:V24"/>
    <mergeCell ref="O24:S24"/>
    <mergeCell ref="O17:S17"/>
    <mergeCell ref="X17:Y17"/>
    <mergeCell ref="X18:Y18"/>
    <mergeCell ref="X19:Y19"/>
    <mergeCell ref="X22:Y22"/>
    <mergeCell ref="U25:V25"/>
    <mergeCell ref="U26:V26"/>
    <mergeCell ref="X26:Y26"/>
    <mergeCell ref="X23:Y23"/>
    <mergeCell ref="X21:Y21"/>
    <mergeCell ref="X20:Y20"/>
    <mergeCell ref="O18:S18"/>
    <mergeCell ref="O19:S19"/>
    <mergeCell ref="O22:S22"/>
    <mergeCell ref="O23:S23"/>
    <mergeCell ref="U23:V23"/>
    <mergeCell ref="U21:V21"/>
    <mergeCell ref="U20:V20"/>
    <mergeCell ref="U10:V10"/>
    <mergeCell ref="U11:V11"/>
    <mergeCell ref="U12:V12"/>
    <mergeCell ref="U22:V22"/>
    <mergeCell ref="U13:V13"/>
    <mergeCell ref="U18:V18"/>
    <mergeCell ref="U19:V19"/>
    <mergeCell ref="U16:V16"/>
    <mergeCell ref="U17:V17"/>
    <mergeCell ref="U14:V14"/>
    <mergeCell ref="U35:V35"/>
    <mergeCell ref="U36:V36"/>
    <mergeCell ref="U28:V28"/>
    <mergeCell ref="U31:V31"/>
    <mergeCell ref="U29:V29"/>
    <mergeCell ref="U27:V27"/>
    <mergeCell ref="V50:Z50"/>
    <mergeCell ref="X44:Y44"/>
    <mergeCell ref="U32:V32"/>
    <mergeCell ref="X42:Y42"/>
    <mergeCell ref="O43:S43"/>
    <mergeCell ref="U41:V41"/>
    <mergeCell ref="U40:V40"/>
    <mergeCell ref="U38:V38"/>
    <mergeCell ref="U37:V37"/>
    <mergeCell ref="U39:V39"/>
    <mergeCell ref="X45:Y45"/>
    <mergeCell ref="U42:V42"/>
    <mergeCell ref="U43:V43"/>
    <mergeCell ref="X43:Y43"/>
    <mergeCell ref="O44:S44"/>
    <mergeCell ref="U44:V44"/>
    <mergeCell ref="C39:E39"/>
    <mergeCell ref="C40:E40"/>
    <mergeCell ref="B41:B48"/>
    <mergeCell ref="C41:E41"/>
    <mergeCell ref="O45:S45"/>
    <mergeCell ref="U45:V45"/>
    <mergeCell ref="L48:T48"/>
    <mergeCell ref="L29:L47"/>
    <mergeCell ref="U33:V33"/>
    <mergeCell ref="U34:V34"/>
    <mergeCell ref="C42:E42"/>
    <mergeCell ref="C43:E43"/>
    <mergeCell ref="C44:E44"/>
    <mergeCell ref="C45:E45"/>
    <mergeCell ref="A35:A48"/>
    <mergeCell ref="C35:E35"/>
    <mergeCell ref="B36:B40"/>
    <mergeCell ref="C36:E36"/>
    <mergeCell ref="C37:E37"/>
    <mergeCell ref="C38:E38"/>
    <mergeCell ref="C46:E46"/>
    <mergeCell ref="C47:E47"/>
    <mergeCell ref="C48:E48"/>
    <mergeCell ref="U48:V48"/>
    <mergeCell ref="V51:Z51"/>
    <mergeCell ref="U46:V46"/>
    <mergeCell ref="X46:Y46"/>
    <mergeCell ref="O46:S46"/>
    <mergeCell ref="O47:S47"/>
    <mergeCell ref="L50:P51"/>
    <mergeCell ref="U47:V47"/>
    <mergeCell ref="X47:Y47"/>
    <mergeCell ref="L52:P53"/>
    <mergeCell ref="Q52:U52"/>
    <mergeCell ref="V52:Z52"/>
    <mergeCell ref="Q53:U53"/>
    <mergeCell ref="V53:Z53"/>
    <mergeCell ref="Q51:U51"/>
    <mergeCell ref="X48:Y48"/>
    <mergeCell ref="Q50:U50"/>
  </mergeCells>
  <dataValidations count="1">
    <dataValidation type="list" allowBlank="1" showInputMessage="1" showErrorMessage="1" sqref="C3:J33">
      <formula1>$AC$4:$AC$58</formula1>
    </dataValidation>
  </dataValidations>
  <printOptions/>
  <pageMargins left="0.6299212598425197" right="0.35433070866141736" top="0.9055118110236221" bottom="0.3937007874015748" header="0.5118110236220472" footer="0.5118110236220472"/>
  <pageSetup horizontalDpi="360" verticalDpi="36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8"/>
  <sheetViews>
    <sheetView zoomScale="60" zoomScaleNormal="60" zoomScalePageLayoutView="0" workbookViewId="0" topLeftCell="A1">
      <pane xSplit="2" ySplit="2" topLeftCell="C3" activePane="bottomRight" state="frozen"/>
      <selection pane="topLeft" activeCell="O38" sqref="O38:S45"/>
      <selection pane="topRight" activeCell="O38" sqref="O38:S45"/>
      <selection pane="bottomLeft" activeCell="O38" sqref="O38:S45"/>
      <selection pane="bottomRight" activeCell="O38" sqref="O38:S45"/>
    </sheetView>
  </sheetViews>
  <sheetFormatPr defaultColWidth="9.00390625" defaultRowHeight="13.5"/>
  <cols>
    <col min="1" max="2" width="3.625" style="2" customWidth="1"/>
    <col min="3" max="10" width="9.00390625" style="2" customWidth="1"/>
    <col min="11" max="11" width="1.625" style="2" customWidth="1"/>
    <col min="12" max="13" width="2.75390625" style="2" customWidth="1"/>
    <col min="14" max="14" width="1.625" style="2" customWidth="1"/>
    <col min="15" max="16" width="6.625" style="2" customWidth="1"/>
    <col min="17" max="17" width="1.4921875" style="2" customWidth="1"/>
    <col min="18" max="20" width="1.625" style="2" customWidth="1"/>
    <col min="21" max="21" width="5.00390625" style="56" customWidth="1"/>
    <col min="22" max="24" width="1.625" style="56" customWidth="1"/>
    <col min="25" max="25" width="5.00390625" style="56" customWidth="1"/>
    <col min="26" max="26" width="1.625" style="2" customWidth="1"/>
    <col min="27" max="27" width="9.00390625" style="2" customWidth="1"/>
    <col min="28" max="28" width="11.375" style="2" customWidth="1"/>
    <col min="29" max="16384" width="9.00390625" style="2" customWidth="1"/>
  </cols>
  <sheetData>
    <row r="1" spans="1:33" ht="29.25" customHeight="1">
      <c r="A1" s="208" t="s">
        <v>36</v>
      </c>
      <c r="B1" s="208"/>
      <c r="C1" s="208"/>
      <c r="D1" s="208"/>
      <c r="E1" s="208"/>
      <c r="F1" s="208"/>
      <c r="G1" s="208"/>
      <c r="H1" s="208"/>
      <c r="I1" s="208"/>
      <c r="J1" s="208"/>
      <c r="K1" s="1"/>
      <c r="L1" s="1"/>
      <c r="M1" s="1"/>
      <c r="N1" s="1"/>
      <c r="O1" s="207" t="s">
        <v>126</v>
      </c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9"/>
      <c r="AE1" s="1"/>
      <c r="AF1" s="1"/>
      <c r="AG1" s="1"/>
    </row>
    <row r="2" spans="1:28" ht="42.75" customHeight="1">
      <c r="A2" s="205" t="s">
        <v>17</v>
      </c>
      <c r="B2" s="206"/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L2" s="215" t="s">
        <v>7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7"/>
      <c r="AB2" s="6"/>
    </row>
    <row r="3" spans="1:29" ht="24" customHeight="1">
      <c r="A3" s="13">
        <v>39995</v>
      </c>
      <c r="B3" s="12" t="str">
        <f aca="true" t="shared" si="0" ref="B3:B19">TEXT(WEEKDAY(A3),"aaa")</f>
        <v>水</v>
      </c>
      <c r="C3" s="75" t="s">
        <v>103</v>
      </c>
      <c r="D3" s="75" t="s">
        <v>28</v>
      </c>
      <c r="E3" s="74" t="s">
        <v>29</v>
      </c>
      <c r="F3" s="74" t="s">
        <v>29</v>
      </c>
      <c r="G3" s="73" t="s">
        <v>128</v>
      </c>
      <c r="H3" s="73" t="s">
        <v>128</v>
      </c>
      <c r="I3" s="73" t="s">
        <v>128</v>
      </c>
      <c r="J3" s="73" t="s">
        <v>128</v>
      </c>
      <c r="K3" s="16"/>
      <c r="L3" s="212" t="s">
        <v>8</v>
      </c>
      <c r="M3" s="213"/>
      <c r="N3" s="213"/>
      <c r="O3" s="213"/>
      <c r="P3" s="213"/>
      <c r="Q3" s="213"/>
      <c r="R3" s="213"/>
      <c r="S3" s="213"/>
      <c r="T3" s="214"/>
      <c r="U3" s="209" t="s">
        <v>9</v>
      </c>
      <c r="V3" s="210"/>
      <c r="W3" s="211"/>
      <c r="X3" s="218" t="s">
        <v>3</v>
      </c>
      <c r="Y3" s="219"/>
      <c r="Z3" s="220"/>
      <c r="AB3" s="6"/>
      <c r="AC3" s="4"/>
    </row>
    <row r="4" spans="1:29" ht="24" customHeight="1">
      <c r="A4" s="13">
        <v>39996</v>
      </c>
      <c r="B4" s="12" t="str">
        <f t="shared" si="0"/>
        <v>木</v>
      </c>
      <c r="C4" s="15" t="s">
        <v>62</v>
      </c>
      <c r="D4" s="15" t="s">
        <v>68</v>
      </c>
      <c r="E4" s="74" t="s">
        <v>53</v>
      </c>
      <c r="F4" s="74" t="s">
        <v>54</v>
      </c>
      <c r="G4" s="73" t="s">
        <v>128</v>
      </c>
      <c r="H4" s="73" t="s">
        <v>128</v>
      </c>
      <c r="I4" s="73" t="s">
        <v>128</v>
      </c>
      <c r="J4" s="73" t="s">
        <v>128</v>
      </c>
      <c r="K4" s="16"/>
      <c r="L4" s="189" t="s">
        <v>24</v>
      </c>
      <c r="M4" s="244" t="s">
        <v>10</v>
      </c>
      <c r="N4" s="17"/>
      <c r="O4" s="199" t="s">
        <v>19</v>
      </c>
      <c r="P4" s="199"/>
      <c r="Q4" s="199"/>
      <c r="R4" s="199"/>
      <c r="S4" s="199"/>
      <c r="T4" s="18"/>
      <c r="U4" s="179">
        <f>COUNTIF($C$3:$J$39,AB4)</f>
        <v>0</v>
      </c>
      <c r="V4" s="192"/>
      <c r="W4" s="30"/>
      <c r="X4" s="179">
        <f>U4+'6月'!X4:Y4</f>
        <v>1</v>
      </c>
      <c r="Y4" s="180"/>
      <c r="Z4" s="19"/>
      <c r="AA4" s="2">
        <v>22</v>
      </c>
      <c r="AB4" s="5" t="s">
        <v>12</v>
      </c>
      <c r="AC4" s="5" t="s">
        <v>12</v>
      </c>
    </row>
    <row r="5" spans="1:30" ht="24" customHeight="1">
      <c r="A5" s="13">
        <v>39997</v>
      </c>
      <c r="B5" s="12" t="str">
        <f t="shared" si="0"/>
        <v>金</v>
      </c>
      <c r="C5" s="15" t="s">
        <v>0</v>
      </c>
      <c r="D5" s="15" t="s">
        <v>55</v>
      </c>
      <c r="E5" s="76" t="s">
        <v>104</v>
      </c>
      <c r="F5" s="76" t="s">
        <v>104</v>
      </c>
      <c r="G5" s="73" t="s">
        <v>128</v>
      </c>
      <c r="H5" s="73" t="s">
        <v>128</v>
      </c>
      <c r="I5" s="73" t="s">
        <v>128</v>
      </c>
      <c r="J5" s="73" t="s">
        <v>128</v>
      </c>
      <c r="K5" s="16"/>
      <c r="L5" s="190"/>
      <c r="M5" s="245"/>
      <c r="N5" s="17"/>
      <c r="O5" s="199"/>
      <c r="P5" s="199"/>
      <c r="Q5" s="199"/>
      <c r="R5" s="199"/>
      <c r="S5" s="199"/>
      <c r="T5" s="18"/>
      <c r="U5" s="203"/>
      <c r="V5" s="204"/>
      <c r="W5" s="221"/>
      <c r="X5" s="203"/>
      <c r="Y5" s="204"/>
      <c r="Z5" s="20"/>
      <c r="AB5" s="4"/>
      <c r="AC5" s="4" t="s">
        <v>131</v>
      </c>
      <c r="AD5" s="4"/>
    </row>
    <row r="6" spans="1:29" ht="24" customHeight="1">
      <c r="A6" s="13">
        <v>39998</v>
      </c>
      <c r="B6" s="12" t="str">
        <f t="shared" si="0"/>
        <v>土</v>
      </c>
      <c r="C6" s="39"/>
      <c r="D6" s="39"/>
      <c r="E6" s="39"/>
      <c r="F6" s="39"/>
      <c r="G6" s="39"/>
      <c r="H6" s="39"/>
      <c r="I6" s="39"/>
      <c r="J6" s="39"/>
      <c r="K6" s="16"/>
      <c r="L6" s="190"/>
      <c r="M6" s="246"/>
      <c r="N6" s="21"/>
      <c r="O6" s="199" t="s">
        <v>5</v>
      </c>
      <c r="P6" s="199"/>
      <c r="Q6" s="199"/>
      <c r="R6" s="199"/>
      <c r="S6" s="199"/>
      <c r="T6" s="18"/>
      <c r="U6" s="179">
        <f>SUM(U4:W5)</f>
        <v>0</v>
      </c>
      <c r="V6" s="192"/>
      <c r="W6" s="30"/>
      <c r="X6" s="179">
        <f>SUM(X4:Y5)</f>
        <v>1</v>
      </c>
      <c r="Y6" s="180"/>
      <c r="Z6" s="19"/>
      <c r="AB6" s="4"/>
      <c r="AC6" s="4"/>
    </row>
    <row r="7" spans="1:29" ht="24" customHeight="1">
      <c r="A7" s="13">
        <v>39999</v>
      </c>
      <c r="B7" s="12" t="str">
        <f t="shared" si="0"/>
        <v>日</v>
      </c>
      <c r="C7" s="39"/>
      <c r="D7" s="39"/>
      <c r="E7" s="39"/>
      <c r="F7" s="39"/>
      <c r="G7" s="39"/>
      <c r="H7" s="39"/>
      <c r="I7" s="39"/>
      <c r="J7" s="39"/>
      <c r="K7" s="16"/>
      <c r="L7" s="190"/>
      <c r="M7" s="247" t="s">
        <v>22</v>
      </c>
      <c r="N7" s="22"/>
      <c r="O7" s="199" t="s">
        <v>61</v>
      </c>
      <c r="P7" s="199"/>
      <c r="Q7" s="199"/>
      <c r="R7" s="199"/>
      <c r="S7" s="199"/>
      <c r="T7" s="18"/>
      <c r="U7" s="179">
        <f>COUNTIF($C$3:$J$39,AB7)</f>
        <v>0</v>
      </c>
      <c r="V7" s="192"/>
      <c r="W7" s="30"/>
      <c r="X7" s="179">
        <f>U7+'6月'!X7:Y7</f>
        <v>29</v>
      </c>
      <c r="Y7" s="180"/>
      <c r="Z7" s="19"/>
      <c r="AA7" s="2">
        <v>28</v>
      </c>
      <c r="AB7" s="4" t="s">
        <v>61</v>
      </c>
      <c r="AC7" s="4" t="s">
        <v>61</v>
      </c>
    </row>
    <row r="8" spans="1:29" ht="24" customHeight="1">
      <c r="A8" s="13">
        <v>40000</v>
      </c>
      <c r="B8" s="12" t="str">
        <f t="shared" si="0"/>
        <v>月</v>
      </c>
      <c r="C8" s="61" t="s">
        <v>20</v>
      </c>
      <c r="D8" s="61" t="s">
        <v>47</v>
      </c>
      <c r="E8" s="76" t="s">
        <v>50</v>
      </c>
      <c r="F8" s="76" t="s">
        <v>50</v>
      </c>
      <c r="G8" s="73" t="s">
        <v>128</v>
      </c>
      <c r="H8" s="73" t="s">
        <v>128</v>
      </c>
      <c r="I8" s="73" t="s">
        <v>128</v>
      </c>
      <c r="J8" s="73" t="s">
        <v>128</v>
      </c>
      <c r="K8" s="16"/>
      <c r="L8" s="190"/>
      <c r="M8" s="242"/>
      <c r="N8" s="23"/>
      <c r="O8" s="199" t="s">
        <v>0</v>
      </c>
      <c r="P8" s="199"/>
      <c r="Q8" s="199"/>
      <c r="R8" s="199"/>
      <c r="S8" s="199"/>
      <c r="T8" s="18"/>
      <c r="U8" s="179">
        <f aca="true" t="shared" si="1" ref="U8:U15">COUNTIF($C$3:$J$39,AB8)</f>
        <v>7</v>
      </c>
      <c r="V8" s="192"/>
      <c r="W8" s="30"/>
      <c r="X8" s="179">
        <f>U8+'6月'!X8:Y8</f>
        <v>24</v>
      </c>
      <c r="Y8" s="180"/>
      <c r="Z8" s="19"/>
      <c r="AA8" s="2">
        <v>40</v>
      </c>
      <c r="AB8" s="4" t="s">
        <v>0</v>
      </c>
      <c r="AC8" s="4" t="s">
        <v>0</v>
      </c>
    </row>
    <row r="9" spans="1:29" ht="24" customHeight="1">
      <c r="A9" s="13">
        <v>40001</v>
      </c>
      <c r="B9" s="12" t="str">
        <f t="shared" si="0"/>
        <v>火</v>
      </c>
      <c r="C9" s="15" t="s">
        <v>127</v>
      </c>
      <c r="D9" s="15" t="s">
        <v>108</v>
      </c>
      <c r="E9" s="74" t="s">
        <v>53</v>
      </c>
      <c r="F9" s="74" t="s">
        <v>53</v>
      </c>
      <c r="G9" s="73" t="s">
        <v>128</v>
      </c>
      <c r="H9" s="73" t="s">
        <v>128</v>
      </c>
      <c r="I9" s="73" t="s">
        <v>128</v>
      </c>
      <c r="J9" s="73" t="s">
        <v>128</v>
      </c>
      <c r="K9" s="16"/>
      <c r="L9" s="190"/>
      <c r="M9" s="242"/>
      <c r="N9" s="23"/>
      <c r="O9" s="199" t="s">
        <v>20</v>
      </c>
      <c r="P9" s="199"/>
      <c r="Q9" s="199"/>
      <c r="R9" s="199"/>
      <c r="S9" s="199"/>
      <c r="T9" s="18"/>
      <c r="U9" s="179">
        <f t="shared" si="1"/>
        <v>4</v>
      </c>
      <c r="V9" s="192"/>
      <c r="W9" s="30"/>
      <c r="X9" s="179">
        <f>U9+'6月'!X9:Y9</f>
        <v>22</v>
      </c>
      <c r="Y9" s="180"/>
      <c r="Z9" s="19"/>
      <c r="AA9" s="2">
        <v>42</v>
      </c>
      <c r="AB9" s="4" t="s">
        <v>20</v>
      </c>
      <c r="AC9" s="4" t="s">
        <v>20</v>
      </c>
    </row>
    <row r="10" spans="1:29" ht="24" customHeight="1">
      <c r="A10" s="13">
        <v>40002</v>
      </c>
      <c r="B10" s="12" t="str">
        <f t="shared" si="0"/>
        <v>水</v>
      </c>
      <c r="C10" s="75" t="s">
        <v>103</v>
      </c>
      <c r="D10" s="75" t="s">
        <v>28</v>
      </c>
      <c r="E10" s="74" t="s">
        <v>29</v>
      </c>
      <c r="F10" s="74" t="s">
        <v>29</v>
      </c>
      <c r="G10" s="73" t="s">
        <v>128</v>
      </c>
      <c r="H10" s="73" t="s">
        <v>128</v>
      </c>
      <c r="I10" s="73" t="s">
        <v>128</v>
      </c>
      <c r="J10" s="73" t="s">
        <v>128</v>
      </c>
      <c r="K10" s="16"/>
      <c r="L10" s="190"/>
      <c r="M10" s="242"/>
      <c r="N10" s="23"/>
      <c r="O10" s="199" t="s">
        <v>62</v>
      </c>
      <c r="P10" s="199"/>
      <c r="Q10" s="199"/>
      <c r="R10" s="199"/>
      <c r="S10" s="199"/>
      <c r="T10" s="18"/>
      <c r="U10" s="179">
        <f t="shared" si="1"/>
        <v>7</v>
      </c>
      <c r="V10" s="192"/>
      <c r="W10" s="30"/>
      <c r="X10" s="179">
        <f>U10+'6月'!X10:Y10</f>
        <v>24</v>
      </c>
      <c r="Y10" s="180"/>
      <c r="Z10" s="19"/>
      <c r="AA10" s="2">
        <v>22</v>
      </c>
      <c r="AB10" s="4" t="s">
        <v>62</v>
      </c>
      <c r="AC10" s="4" t="s">
        <v>62</v>
      </c>
    </row>
    <row r="11" spans="1:29" ht="24" customHeight="1">
      <c r="A11" s="13">
        <v>40003</v>
      </c>
      <c r="B11" s="12" t="str">
        <f t="shared" si="0"/>
        <v>木</v>
      </c>
      <c r="C11" s="15" t="s">
        <v>62</v>
      </c>
      <c r="D11" s="15" t="s">
        <v>68</v>
      </c>
      <c r="E11" s="74" t="s">
        <v>53</v>
      </c>
      <c r="F11" s="74" t="s">
        <v>54</v>
      </c>
      <c r="G11" s="73" t="s">
        <v>128</v>
      </c>
      <c r="H11" s="73" t="s">
        <v>128</v>
      </c>
      <c r="I11" s="73" t="s">
        <v>128</v>
      </c>
      <c r="J11" s="73" t="s">
        <v>128</v>
      </c>
      <c r="K11" s="16"/>
      <c r="L11" s="190"/>
      <c r="M11" s="242"/>
      <c r="N11" s="23"/>
      <c r="O11" s="199" t="s">
        <v>63</v>
      </c>
      <c r="P11" s="199"/>
      <c r="Q11" s="199"/>
      <c r="R11" s="199"/>
      <c r="S11" s="199"/>
      <c r="T11" s="18"/>
      <c r="U11" s="179">
        <f t="shared" si="1"/>
        <v>6</v>
      </c>
      <c r="V11" s="192"/>
      <c r="W11" s="30"/>
      <c r="X11" s="179">
        <f>U11+'6月'!X11:Y11</f>
        <v>24</v>
      </c>
      <c r="Y11" s="180"/>
      <c r="Z11" s="19"/>
      <c r="AA11" s="2">
        <v>24</v>
      </c>
      <c r="AB11" s="4" t="s">
        <v>102</v>
      </c>
      <c r="AC11" s="4" t="s">
        <v>102</v>
      </c>
    </row>
    <row r="12" spans="1:29" ht="24" customHeight="1">
      <c r="A12" s="13">
        <v>40004</v>
      </c>
      <c r="B12" s="12" t="str">
        <f t="shared" si="0"/>
        <v>金</v>
      </c>
      <c r="C12" s="15" t="s">
        <v>0</v>
      </c>
      <c r="D12" s="15" t="s">
        <v>55</v>
      </c>
      <c r="E12" s="76" t="s">
        <v>104</v>
      </c>
      <c r="F12" s="76" t="s">
        <v>104</v>
      </c>
      <c r="G12" s="73" t="s">
        <v>128</v>
      </c>
      <c r="H12" s="73" t="s">
        <v>128</v>
      </c>
      <c r="I12" s="73" t="s">
        <v>128</v>
      </c>
      <c r="J12" s="73" t="s">
        <v>128</v>
      </c>
      <c r="K12" s="16"/>
      <c r="L12" s="190"/>
      <c r="M12" s="242"/>
      <c r="N12" s="23"/>
      <c r="O12" s="199" t="s">
        <v>11</v>
      </c>
      <c r="P12" s="199"/>
      <c r="Q12" s="199"/>
      <c r="R12" s="199"/>
      <c r="S12" s="199"/>
      <c r="T12" s="18"/>
      <c r="U12" s="179">
        <f t="shared" si="1"/>
        <v>0</v>
      </c>
      <c r="V12" s="192"/>
      <c r="W12" s="30"/>
      <c r="X12" s="179">
        <f>U12+'6月'!X12:Y12</f>
        <v>30</v>
      </c>
      <c r="Y12" s="180"/>
      <c r="Z12" s="19"/>
      <c r="AA12" s="2">
        <v>18</v>
      </c>
      <c r="AB12" s="4" t="s">
        <v>32</v>
      </c>
      <c r="AC12" s="4" t="s">
        <v>32</v>
      </c>
    </row>
    <row r="13" spans="1:29" ht="24" customHeight="1">
      <c r="A13" s="13">
        <v>40005</v>
      </c>
      <c r="B13" s="12" t="str">
        <f t="shared" si="0"/>
        <v>土</v>
      </c>
      <c r="C13" s="39"/>
      <c r="D13" s="39"/>
      <c r="E13" s="39"/>
      <c r="F13" s="39"/>
      <c r="G13" s="39"/>
      <c r="H13" s="39"/>
      <c r="I13" s="39"/>
      <c r="J13" s="39"/>
      <c r="K13" s="16"/>
      <c r="L13" s="190"/>
      <c r="M13" s="242"/>
      <c r="N13" s="23"/>
      <c r="O13" s="199" t="s">
        <v>64</v>
      </c>
      <c r="P13" s="199"/>
      <c r="Q13" s="199"/>
      <c r="R13" s="199"/>
      <c r="S13" s="199"/>
      <c r="T13" s="18"/>
      <c r="U13" s="179">
        <f t="shared" si="1"/>
        <v>7</v>
      </c>
      <c r="V13" s="192"/>
      <c r="W13" s="30"/>
      <c r="X13" s="179">
        <f>U13+'6月'!X13:Y13</f>
        <v>13</v>
      </c>
      <c r="Y13" s="180"/>
      <c r="Z13" s="19"/>
      <c r="AB13" s="4" t="s">
        <v>103</v>
      </c>
      <c r="AC13" s="4" t="s">
        <v>103</v>
      </c>
    </row>
    <row r="14" spans="1:29" ht="24" customHeight="1">
      <c r="A14" s="13">
        <v>40006</v>
      </c>
      <c r="B14" s="12" t="str">
        <f t="shared" si="0"/>
        <v>日</v>
      </c>
      <c r="C14" s="39"/>
      <c r="D14" s="39"/>
      <c r="E14" s="39"/>
      <c r="F14" s="39"/>
      <c r="G14" s="39"/>
      <c r="H14" s="39"/>
      <c r="I14" s="39"/>
      <c r="J14" s="39"/>
      <c r="K14" s="16"/>
      <c r="L14" s="190"/>
      <c r="M14" s="242"/>
      <c r="N14" s="23"/>
      <c r="O14" s="199" t="s">
        <v>21</v>
      </c>
      <c r="P14" s="199"/>
      <c r="Q14" s="199"/>
      <c r="R14" s="199"/>
      <c r="S14" s="199"/>
      <c r="T14" s="18"/>
      <c r="U14" s="179">
        <f t="shared" si="1"/>
        <v>7</v>
      </c>
      <c r="V14" s="192"/>
      <c r="W14" s="30"/>
      <c r="X14" s="179">
        <f>U14+'6月'!X14:Y14</f>
        <v>18</v>
      </c>
      <c r="Y14" s="180"/>
      <c r="Z14" s="19"/>
      <c r="AB14" s="4" t="s">
        <v>28</v>
      </c>
      <c r="AC14" s="4" t="s">
        <v>28</v>
      </c>
    </row>
    <row r="15" spans="1:29" ht="24" customHeight="1">
      <c r="A15" s="13">
        <v>40007</v>
      </c>
      <c r="B15" s="12" t="str">
        <f t="shared" si="0"/>
        <v>月</v>
      </c>
      <c r="C15" s="61" t="s">
        <v>20</v>
      </c>
      <c r="D15" s="61" t="s">
        <v>20</v>
      </c>
      <c r="E15" s="61" t="s">
        <v>47</v>
      </c>
      <c r="F15" s="61" t="s">
        <v>47</v>
      </c>
      <c r="G15" s="76" t="s">
        <v>50</v>
      </c>
      <c r="H15" s="76" t="s">
        <v>50</v>
      </c>
      <c r="I15" s="76" t="s">
        <v>50</v>
      </c>
      <c r="J15" s="76" t="s">
        <v>50</v>
      </c>
      <c r="K15" s="16"/>
      <c r="L15" s="190"/>
      <c r="M15" s="242"/>
      <c r="N15" s="23"/>
      <c r="O15" s="199" t="s">
        <v>2</v>
      </c>
      <c r="P15" s="199"/>
      <c r="Q15" s="199"/>
      <c r="R15" s="199"/>
      <c r="S15" s="199"/>
      <c r="T15" s="18"/>
      <c r="U15" s="179">
        <f t="shared" si="1"/>
        <v>0</v>
      </c>
      <c r="V15" s="192"/>
      <c r="W15" s="30"/>
      <c r="X15" s="179">
        <f>U15+'6月'!X15:Y15</f>
        <v>10</v>
      </c>
      <c r="Y15" s="180"/>
      <c r="Z15" s="19"/>
      <c r="AB15" s="4" t="s">
        <v>2</v>
      </c>
      <c r="AC15" s="4" t="s">
        <v>2</v>
      </c>
    </row>
    <row r="16" spans="1:29" ht="24" customHeight="1">
      <c r="A16" s="13">
        <v>40008</v>
      </c>
      <c r="B16" s="12" t="str">
        <f t="shared" si="0"/>
        <v>火</v>
      </c>
      <c r="C16" s="15" t="s">
        <v>127</v>
      </c>
      <c r="D16" s="15" t="s">
        <v>127</v>
      </c>
      <c r="E16" s="15" t="s">
        <v>108</v>
      </c>
      <c r="F16" s="15" t="s">
        <v>108</v>
      </c>
      <c r="G16" s="74" t="s">
        <v>53</v>
      </c>
      <c r="H16" s="74" t="s">
        <v>53</v>
      </c>
      <c r="I16" s="74" t="s">
        <v>51</v>
      </c>
      <c r="J16" s="74" t="s">
        <v>51</v>
      </c>
      <c r="K16" s="16"/>
      <c r="L16" s="190"/>
      <c r="M16" s="242"/>
      <c r="N16" s="23"/>
      <c r="O16" s="199"/>
      <c r="P16" s="199"/>
      <c r="Q16" s="199"/>
      <c r="R16" s="199"/>
      <c r="S16" s="199"/>
      <c r="T16" s="18"/>
      <c r="U16" s="179"/>
      <c r="V16" s="192"/>
      <c r="W16" s="30"/>
      <c r="X16" s="179"/>
      <c r="Y16" s="180"/>
      <c r="Z16" s="19"/>
      <c r="AB16" s="4"/>
      <c r="AC16" s="4"/>
    </row>
    <row r="17" spans="1:30" ht="24" customHeight="1">
      <c r="A17" s="13">
        <v>40009</v>
      </c>
      <c r="B17" s="12" t="str">
        <f t="shared" si="0"/>
        <v>水</v>
      </c>
      <c r="C17" s="75" t="s">
        <v>103</v>
      </c>
      <c r="D17" s="75" t="s">
        <v>103</v>
      </c>
      <c r="E17" s="75" t="s">
        <v>28</v>
      </c>
      <c r="F17" s="75" t="s">
        <v>28</v>
      </c>
      <c r="G17" s="74" t="s">
        <v>29</v>
      </c>
      <c r="H17" s="74" t="s">
        <v>29</v>
      </c>
      <c r="I17" s="74" t="s">
        <v>29</v>
      </c>
      <c r="J17" s="74" t="s">
        <v>29</v>
      </c>
      <c r="K17" s="16"/>
      <c r="L17" s="190"/>
      <c r="M17" s="242"/>
      <c r="N17" s="22"/>
      <c r="O17" s="224"/>
      <c r="P17" s="225"/>
      <c r="Q17" s="225"/>
      <c r="R17" s="225"/>
      <c r="S17" s="225"/>
      <c r="T17" s="24"/>
      <c r="U17" s="179"/>
      <c r="V17" s="192"/>
      <c r="W17" s="30"/>
      <c r="X17" s="179"/>
      <c r="Y17" s="180"/>
      <c r="Z17" s="24"/>
      <c r="AA17" s="2">
        <v>35</v>
      </c>
      <c r="AB17" s="4"/>
      <c r="AC17" s="4"/>
      <c r="AD17" s="7"/>
    </row>
    <row r="18" spans="1:29" ht="24" customHeight="1">
      <c r="A18" s="13">
        <v>40010</v>
      </c>
      <c r="B18" s="12" t="str">
        <f t="shared" si="0"/>
        <v>木</v>
      </c>
      <c r="C18" s="15" t="s">
        <v>62</v>
      </c>
      <c r="D18" s="15" t="s">
        <v>62</v>
      </c>
      <c r="E18" s="15" t="s">
        <v>68</v>
      </c>
      <c r="F18" s="15" t="s">
        <v>68</v>
      </c>
      <c r="G18" s="74" t="s">
        <v>53</v>
      </c>
      <c r="H18" s="74" t="s">
        <v>53</v>
      </c>
      <c r="I18" s="74" t="s">
        <v>54</v>
      </c>
      <c r="J18" s="74" t="s">
        <v>54</v>
      </c>
      <c r="K18" s="16"/>
      <c r="L18" s="190"/>
      <c r="M18" s="242"/>
      <c r="N18" s="25"/>
      <c r="O18" s="224"/>
      <c r="P18" s="225"/>
      <c r="Q18" s="225"/>
      <c r="R18" s="225"/>
      <c r="S18" s="225"/>
      <c r="T18" s="16"/>
      <c r="U18" s="179"/>
      <c r="V18" s="192"/>
      <c r="W18" s="30"/>
      <c r="X18" s="179"/>
      <c r="Y18" s="180"/>
      <c r="Z18" s="24"/>
      <c r="AA18" s="2">
        <v>11</v>
      </c>
      <c r="AB18" s="4"/>
      <c r="AC18" s="4"/>
    </row>
    <row r="19" spans="1:29" ht="24" customHeight="1">
      <c r="A19" s="13">
        <v>40011</v>
      </c>
      <c r="B19" s="12" t="str">
        <f t="shared" si="0"/>
        <v>金</v>
      </c>
      <c r="C19" s="15" t="s">
        <v>0</v>
      </c>
      <c r="D19" s="15" t="s">
        <v>0</v>
      </c>
      <c r="E19" s="15" t="s">
        <v>55</v>
      </c>
      <c r="F19" s="15" t="s">
        <v>55</v>
      </c>
      <c r="G19" s="76" t="s">
        <v>104</v>
      </c>
      <c r="H19" s="76" t="s">
        <v>104</v>
      </c>
      <c r="I19" s="76" t="s">
        <v>104</v>
      </c>
      <c r="J19" s="76" t="s">
        <v>104</v>
      </c>
      <c r="K19" s="16"/>
      <c r="L19" s="190"/>
      <c r="M19" s="243"/>
      <c r="N19" s="26"/>
      <c r="O19" s="199" t="s">
        <v>5</v>
      </c>
      <c r="P19" s="199"/>
      <c r="Q19" s="199"/>
      <c r="R19" s="199"/>
      <c r="S19" s="199"/>
      <c r="T19" s="18"/>
      <c r="U19" s="179">
        <f>SUM(U7:U18)</f>
        <v>38</v>
      </c>
      <c r="V19" s="192"/>
      <c r="W19" s="30"/>
      <c r="X19" s="179">
        <f>SUM(X7:Y18)</f>
        <v>194</v>
      </c>
      <c r="Y19" s="180"/>
      <c r="Z19" s="19"/>
      <c r="AB19" s="6"/>
      <c r="AC19" s="6"/>
    </row>
    <row r="20" spans="1:29" ht="24" customHeight="1">
      <c r="A20" s="13">
        <v>40012</v>
      </c>
      <c r="B20" s="12" t="str">
        <f aca="true" t="shared" si="2" ref="B20:B27">TEXT(WEEKDAY(A20),"aaa")</f>
        <v>土</v>
      </c>
      <c r="C20" s="39"/>
      <c r="D20" s="39"/>
      <c r="E20" s="39"/>
      <c r="F20" s="39"/>
      <c r="G20" s="39"/>
      <c r="H20" s="39"/>
      <c r="I20" s="39"/>
      <c r="J20" s="39"/>
      <c r="K20" s="16"/>
      <c r="L20" s="190"/>
      <c r="M20" s="189" t="s">
        <v>26</v>
      </c>
      <c r="N20" s="27"/>
      <c r="O20" s="280" t="s">
        <v>13</v>
      </c>
      <c r="P20" s="281"/>
      <c r="Q20" s="281"/>
      <c r="R20" s="281"/>
      <c r="S20" s="281"/>
      <c r="T20" s="18"/>
      <c r="U20" s="179">
        <f aca="true" t="shared" si="3" ref="U20:U27">COUNTIF($C$3:$J$39,AB20)</f>
        <v>8</v>
      </c>
      <c r="V20" s="192"/>
      <c r="W20" s="30"/>
      <c r="X20" s="179">
        <f>U20+'6月'!X20:Y20</f>
        <v>38</v>
      </c>
      <c r="Y20" s="180"/>
      <c r="Z20" s="19"/>
      <c r="AA20" s="2">
        <v>19</v>
      </c>
      <c r="AB20" s="4" t="s">
        <v>50</v>
      </c>
      <c r="AC20" s="4" t="s">
        <v>50</v>
      </c>
    </row>
    <row r="21" spans="1:29" ht="24" customHeight="1">
      <c r="A21" s="13">
        <v>40013</v>
      </c>
      <c r="B21" s="12" t="str">
        <f t="shared" si="2"/>
        <v>日</v>
      </c>
      <c r="C21" s="39"/>
      <c r="D21" s="39"/>
      <c r="E21" s="39"/>
      <c r="F21" s="39"/>
      <c r="G21" s="39"/>
      <c r="H21" s="39"/>
      <c r="I21" s="39"/>
      <c r="J21" s="39"/>
      <c r="K21" s="16"/>
      <c r="L21" s="190"/>
      <c r="M21" s="190"/>
      <c r="N21" s="26"/>
      <c r="O21" s="280" t="s">
        <v>65</v>
      </c>
      <c r="P21" s="281"/>
      <c r="Q21" s="281"/>
      <c r="R21" s="281"/>
      <c r="S21" s="281"/>
      <c r="T21" s="18"/>
      <c r="U21" s="179">
        <f t="shared" si="3"/>
        <v>14</v>
      </c>
      <c r="V21" s="192"/>
      <c r="W21" s="30"/>
      <c r="X21" s="179">
        <f>U21+'6月'!X21:Y21</f>
        <v>44</v>
      </c>
      <c r="Y21" s="180"/>
      <c r="Z21" s="19"/>
      <c r="AA21" s="2">
        <v>35</v>
      </c>
      <c r="AB21" s="4" t="s">
        <v>104</v>
      </c>
      <c r="AC21" s="4" t="s">
        <v>104</v>
      </c>
    </row>
    <row r="22" spans="1:29" ht="24" customHeight="1">
      <c r="A22" s="13">
        <v>40014</v>
      </c>
      <c r="B22" s="12" t="str">
        <f t="shared" si="2"/>
        <v>月</v>
      </c>
      <c r="C22" s="39"/>
      <c r="D22" s="39"/>
      <c r="E22" s="39"/>
      <c r="F22" s="39"/>
      <c r="G22" s="39"/>
      <c r="H22" s="39"/>
      <c r="I22" s="39"/>
      <c r="J22" s="39"/>
      <c r="K22" s="16"/>
      <c r="L22" s="190"/>
      <c r="M22" s="190"/>
      <c r="N22" s="28"/>
      <c r="O22" s="280" t="s">
        <v>45</v>
      </c>
      <c r="P22" s="281"/>
      <c r="Q22" s="281"/>
      <c r="R22" s="281"/>
      <c r="S22" s="281"/>
      <c r="T22" s="18"/>
      <c r="U22" s="179">
        <f t="shared" si="3"/>
        <v>14</v>
      </c>
      <c r="V22" s="192"/>
      <c r="W22" s="30"/>
      <c r="X22" s="179">
        <f>U22+'6月'!X22:Y22</f>
        <v>45</v>
      </c>
      <c r="Y22" s="180"/>
      <c r="Z22" s="19"/>
      <c r="AA22" s="2">
        <v>45</v>
      </c>
      <c r="AB22" s="4" t="s">
        <v>53</v>
      </c>
      <c r="AC22" s="4" t="s">
        <v>53</v>
      </c>
    </row>
    <row r="23" spans="1:29" ht="24" customHeight="1">
      <c r="A23" s="13">
        <v>40015</v>
      </c>
      <c r="B23" s="12" t="str">
        <f t="shared" si="2"/>
        <v>火</v>
      </c>
      <c r="C23" s="15" t="s">
        <v>127</v>
      </c>
      <c r="D23" s="15" t="s">
        <v>127</v>
      </c>
      <c r="E23" s="15" t="s">
        <v>108</v>
      </c>
      <c r="F23" s="15" t="s">
        <v>108</v>
      </c>
      <c r="G23" s="74" t="s">
        <v>53</v>
      </c>
      <c r="H23" s="74" t="s">
        <v>53</v>
      </c>
      <c r="I23" s="74" t="s">
        <v>51</v>
      </c>
      <c r="J23" s="74" t="s">
        <v>51</v>
      </c>
      <c r="K23" s="16"/>
      <c r="L23" s="190"/>
      <c r="M23" s="190"/>
      <c r="N23" s="28"/>
      <c r="O23" s="283" t="s">
        <v>52</v>
      </c>
      <c r="P23" s="284"/>
      <c r="Q23" s="284"/>
      <c r="R23" s="284"/>
      <c r="S23" s="284"/>
      <c r="T23" s="18"/>
      <c r="U23" s="179">
        <f>COUNTIF($C$3:$J$39,AB23)</f>
        <v>4</v>
      </c>
      <c r="V23" s="192"/>
      <c r="W23" s="30"/>
      <c r="X23" s="179">
        <f>U23+'6月'!X23:Y23</f>
        <v>22</v>
      </c>
      <c r="Y23" s="180"/>
      <c r="Z23" s="19"/>
      <c r="AA23" s="2">
        <v>40</v>
      </c>
      <c r="AB23" s="4" t="s">
        <v>51</v>
      </c>
      <c r="AC23" s="4" t="s">
        <v>51</v>
      </c>
    </row>
    <row r="24" spans="1:30" ht="24" customHeight="1">
      <c r="A24" s="13">
        <v>40016</v>
      </c>
      <c r="B24" s="12" t="str">
        <f t="shared" si="2"/>
        <v>水</v>
      </c>
      <c r="C24" s="75" t="s">
        <v>103</v>
      </c>
      <c r="D24" s="75" t="s">
        <v>103</v>
      </c>
      <c r="E24" s="75" t="s">
        <v>28</v>
      </c>
      <c r="F24" s="75" t="s">
        <v>28</v>
      </c>
      <c r="G24" s="74" t="s">
        <v>29</v>
      </c>
      <c r="H24" s="74" t="s">
        <v>29</v>
      </c>
      <c r="I24" s="74" t="s">
        <v>29</v>
      </c>
      <c r="J24" s="74" t="s">
        <v>29</v>
      </c>
      <c r="K24" s="16"/>
      <c r="L24" s="190"/>
      <c r="M24" s="190"/>
      <c r="N24" s="22"/>
      <c r="O24" s="200" t="s">
        <v>46</v>
      </c>
      <c r="P24" s="285"/>
      <c r="Q24" s="285"/>
      <c r="R24" s="285"/>
      <c r="S24" s="285"/>
      <c r="T24" s="24"/>
      <c r="U24" s="179">
        <f t="shared" si="3"/>
        <v>8</v>
      </c>
      <c r="V24" s="192"/>
      <c r="W24" s="30"/>
      <c r="X24" s="179">
        <f>U24+'6月'!X24:Y24</f>
        <v>13</v>
      </c>
      <c r="Y24" s="180"/>
      <c r="Z24" s="24"/>
      <c r="AA24" s="2">
        <v>61</v>
      </c>
      <c r="AB24" s="5" t="s">
        <v>54</v>
      </c>
      <c r="AC24" s="5" t="s">
        <v>54</v>
      </c>
      <c r="AD24" s="14"/>
    </row>
    <row r="25" spans="1:29" ht="24" customHeight="1">
      <c r="A25" s="13">
        <v>40017</v>
      </c>
      <c r="B25" s="12" t="str">
        <f t="shared" si="2"/>
        <v>木</v>
      </c>
      <c r="C25" s="15" t="s">
        <v>62</v>
      </c>
      <c r="D25" s="15" t="s">
        <v>62</v>
      </c>
      <c r="E25" s="15" t="s">
        <v>68</v>
      </c>
      <c r="F25" s="15" t="s">
        <v>68</v>
      </c>
      <c r="G25" s="74" t="s">
        <v>53</v>
      </c>
      <c r="H25" s="74" t="s">
        <v>53</v>
      </c>
      <c r="I25" s="74" t="s">
        <v>54</v>
      </c>
      <c r="J25" s="74" t="s">
        <v>54</v>
      </c>
      <c r="K25" s="16"/>
      <c r="L25" s="190"/>
      <c r="M25" s="190"/>
      <c r="N25" s="22"/>
      <c r="O25" s="283" t="s">
        <v>66</v>
      </c>
      <c r="P25" s="284"/>
      <c r="Q25" s="284"/>
      <c r="R25" s="284"/>
      <c r="S25" s="284"/>
      <c r="T25" s="24"/>
      <c r="U25" s="179">
        <f t="shared" si="3"/>
        <v>0</v>
      </c>
      <c r="V25" s="192"/>
      <c r="W25" s="30"/>
      <c r="X25" s="179">
        <f>U25+'6月'!X25:Y25</f>
        <v>0</v>
      </c>
      <c r="Y25" s="180"/>
      <c r="Z25" s="24"/>
      <c r="AA25" s="2">
        <v>133</v>
      </c>
      <c r="AB25" s="4" t="s">
        <v>105</v>
      </c>
      <c r="AC25" s="4" t="s">
        <v>105</v>
      </c>
    </row>
    <row r="26" spans="1:29" ht="24" customHeight="1">
      <c r="A26" s="13">
        <v>40018</v>
      </c>
      <c r="B26" s="12" t="str">
        <f t="shared" si="2"/>
        <v>金</v>
      </c>
      <c r="C26" s="15" t="s">
        <v>0</v>
      </c>
      <c r="D26" s="15" t="s">
        <v>0</v>
      </c>
      <c r="E26" s="15" t="s">
        <v>55</v>
      </c>
      <c r="F26" s="15" t="s">
        <v>55</v>
      </c>
      <c r="G26" s="76" t="s">
        <v>104</v>
      </c>
      <c r="H26" s="76" t="s">
        <v>104</v>
      </c>
      <c r="I26" s="76" t="s">
        <v>104</v>
      </c>
      <c r="J26" s="76" t="s">
        <v>104</v>
      </c>
      <c r="K26" s="16"/>
      <c r="L26" s="190"/>
      <c r="M26" s="190"/>
      <c r="N26" s="22"/>
      <c r="O26" s="280" t="s">
        <v>25</v>
      </c>
      <c r="P26" s="281"/>
      <c r="Q26" s="281"/>
      <c r="R26" s="281"/>
      <c r="S26" s="281"/>
      <c r="T26" s="24"/>
      <c r="U26" s="179">
        <f t="shared" si="3"/>
        <v>14</v>
      </c>
      <c r="V26" s="192"/>
      <c r="W26" s="30"/>
      <c r="X26" s="179">
        <f>U26+'6月'!X26:Y26</f>
        <v>44</v>
      </c>
      <c r="Y26" s="180"/>
      <c r="Z26" s="24"/>
      <c r="AA26" s="2">
        <v>69</v>
      </c>
      <c r="AB26" s="4" t="s">
        <v>29</v>
      </c>
      <c r="AC26" s="4" t="s">
        <v>29</v>
      </c>
    </row>
    <row r="27" spans="1:29" ht="24" customHeight="1">
      <c r="A27" s="13">
        <v>40019</v>
      </c>
      <c r="B27" s="12" t="str">
        <f t="shared" si="2"/>
        <v>土</v>
      </c>
      <c r="C27" s="39"/>
      <c r="D27" s="39"/>
      <c r="E27" s="39"/>
      <c r="F27" s="39"/>
      <c r="G27" s="39"/>
      <c r="H27" s="39"/>
      <c r="I27" s="39"/>
      <c r="J27" s="39"/>
      <c r="K27" s="16"/>
      <c r="L27" s="190"/>
      <c r="M27" s="242"/>
      <c r="N27" s="22"/>
      <c r="O27" s="200" t="s">
        <v>14</v>
      </c>
      <c r="P27" s="285"/>
      <c r="Q27" s="285"/>
      <c r="R27" s="285"/>
      <c r="S27" s="285"/>
      <c r="T27" s="24"/>
      <c r="U27" s="179">
        <f t="shared" si="3"/>
        <v>0</v>
      </c>
      <c r="V27" s="192"/>
      <c r="W27" s="30"/>
      <c r="X27" s="179">
        <f>U27+'6月'!X27:Y27</f>
        <v>9</v>
      </c>
      <c r="Y27" s="180"/>
      <c r="Z27" s="24"/>
      <c r="AB27" s="4" t="s">
        <v>1</v>
      </c>
      <c r="AC27" s="4" t="s">
        <v>1</v>
      </c>
    </row>
    <row r="28" spans="1:29" ht="24" customHeight="1">
      <c r="A28" s="13">
        <v>40020</v>
      </c>
      <c r="B28" s="12" t="str">
        <f aca="true" t="shared" si="4" ref="B28:B33">TEXT(WEEKDAY(A28),"aaa")</f>
        <v>日</v>
      </c>
      <c r="C28" s="39"/>
      <c r="D28" s="39"/>
      <c r="E28" s="39"/>
      <c r="F28" s="39"/>
      <c r="G28" s="39"/>
      <c r="H28" s="39"/>
      <c r="I28" s="39"/>
      <c r="J28" s="39"/>
      <c r="K28" s="16"/>
      <c r="L28" s="191"/>
      <c r="M28" s="243"/>
      <c r="N28" s="26"/>
      <c r="O28" s="199" t="s">
        <v>5</v>
      </c>
      <c r="P28" s="199"/>
      <c r="Q28" s="199"/>
      <c r="R28" s="199"/>
      <c r="S28" s="199"/>
      <c r="T28" s="18"/>
      <c r="U28" s="179">
        <f>SUM(U20:U27)</f>
        <v>62</v>
      </c>
      <c r="V28" s="192"/>
      <c r="W28" s="30"/>
      <c r="X28" s="179">
        <f>SUM(X20:Y27)</f>
        <v>215</v>
      </c>
      <c r="Y28" s="180"/>
      <c r="Z28" s="19"/>
      <c r="AB28" s="6"/>
      <c r="AC28" s="6"/>
    </row>
    <row r="29" spans="1:29" ht="24" customHeight="1">
      <c r="A29" s="13">
        <v>40021</v>
      </c>
      <c r="B29" s="12" t="str">
        <f>TEXT(WEEKDAY(A29),"aaa")</f>
        <v>月</v>
      </c>
      <c r="C29" s="61" t="s">
        <v>20</v>
      </c>
      <c r="D29" s="61" t="s">
        <v>47</v>
      </c>
      <c r="E29" s="76" t="s">
        <v>50</v>
      </c>
      <c r="F29" s="76" t="s">
        <v>50</v>
      </c>
      <c r="G29" s="73" t="s">
        <v>128</v>
      </c>
      <c r="H29" s="73" t="s">
        <v>128</v>
      </c>
      <c r="I29" s="73" t="s">
        <v>128</v>
      </c>
      <c r="J29" s="73" t="s">
        <v>128</v>
      </c>
      <c r="K29" s="16"/>
      <c r="L29" s="189" t="s">
        <v>33</v>
      </c>
      <c r="M29" s="226" t="s">
        <v>23</v>
      </c>
      <c r="N29" s="27"/>
      <c r="O29" s="224" t="s">
        <v>67</v>
      </c>
      <c r="P29" s="225"/>
      <c r="Q29" s="225"/>
      <c r="R29" s="225"/>
      <c r="S29" s="225"/>
      <c r="T29" s="18"/>
      <c r="U29" s="179">
        <f aca="true" t="shared" si="5" ref="U29:U35">COUNTIF($C$3:$J$39,AB29)</f>
        <v>4</v>
      </c>
      <c r="V29" s="192"/>
      <c r="W29" s="30"/>
      <c r="X29" s="179">
        <f>U29+'6月'!X29:Y29</f>
        <v>9</v>
      </c>
      <c r="Y29" s="180"/>
      <c r="Z29" s="19"/>
      <c r="AA29" s="2">
        <v>13</v>
      </c>
      <c r="AB29" s="4" t="s">
        <v>47</v>
      </c>
      <c r="AC29" s="4" t="s">
        <v>47</v>
      </c>
    </row>
    <row r="30" spans="1:29" ht="24" customHeight="1">
      <c r="A30" s="13">
        <v>40022</v>
      </c>
      <c r="B30" s="12" t="str">
        <f>TEXT(WEEKDAY(A30),"aaa")</f>
        <v>火</v>
      </c>
      <c r="C30" s="15" t="s">
        <v>127</v>
      </c>
      <c r="D30" s="15" t="s">
        <v>108</v>
      </c>
      <c r="E30" s="74" t="s">
        <v>53</v>
      </c>
      <c r="F30" s="74" t="s">
        <v>53</v>
      </c>
      <c r="G30" s="73" t="s">
        <v>128</v>
      </c>
      <c r="H30" s="73" t="s">
        <v>128</v>
      </c>
      <c r="I30" s="73" t="s">
        <v>128</v>
      </c>
      <c r="J30" s="73" t="s">
        <v>128</v>
      </c>
      <c r="K30" s="16"/>
      <c r="L30" s="190"/>
      <c r="M30" s="227"/>
      <c r="N30" s="27"/>
      <c r="O30" s="224" t="s">
        <v>48</v>
      </c>
      <c r="P30" s="225"/>
      <c r="Q30" s="225"/>
      <c r="R30" s="225"/>
      <c r="S30" s="225"/>
      <c r="T30" s="18"/>
      <c r="U30" s="179">
        <f t="shared" si="5"/>
        <v>7</v>
      </c>
      <c r="V30" s="192"/>
      <c r="W30" s="30"/>
      <c r="X30" s="179">
        <f>U30+'6月'!X30:Y30</f>
        <v>11</v>
      </c>
      <c r="Y30" s="180"/>
      <c r="Z30" s="19"/>
      <c r="AA30" s="2">
        <v>40</v>
      </c>
      <c r="AB30" s="4" t="s">
        <v>55</v>
      </c>
      <c r="AC30" s="4" t="s">
        <v>55</v>
      </c>
    </row>
    <row r="31" spans="1:29" ht="24" customHeight="1">
      <c r="A31" s="13">
        <v>40023</v>
      </c>
      <c r="B31" s="12" t="str">
        <f>TEXT(WEEKDAY(A31),"aaa")</f>
        <v>水</v>
      </c>
      <c r="C31" s="75" t="s">
        <v>103</v>
      </c>
      <c r="D31" s="75" t="s">
        <v>28</v>
      </c>
      <c r="E31" s="74" t="s">
        <v>29</v>
      </c>
      <c r="F31" s="74" t="s">
        <v>29</v>
      </c>
      <c r="G31" s="73" t="s">
        <v>128</v>
      </c>
      <c r="H31" s="73" t="s">
        <v>128</v>
      </c>
      <c r="I31" s="73" t="s">
        <v>128</v>
      </c>
      <c r="J31" s="73" t="s">
        <v>128</v>
      </c>
      <c r="K31" s="16"/>
      <c r="L31" s="190"/>
      <c r="M31" s="227"/>
      <c r="N31" s="27"/>
      <c r="O31" s="224" t="s">
        <v>68</v>
      </c>
      <c r="P31" s="225"/>
      <c r="Q31" s="225"/>
      <c r="R31" s="225"/>
      <c r="S31" s="225"/>
      <c r="T31" s="18"/>
      <c r="U31" s="179">
        <f t="shared" si="5"/>
        <v>7</v>
      </c>
      <c r="V31" s="192"/>
      <c r="W31" s="30"/>
      <c r="X31" s="179">
        <f>U31+'6月'!X31:Y31</f>
        <v>11</v>
      </c>
      <c r="Y31" s="180"/>
      <c r="Z31" s="19"/>
      <c r="AA31" s="2">
        <v>20</v>
      </c>
      <c r="AB31" s="4" t="s">
        <v>68</v>
      </c>
      <c r="AC31" s="4" t="s">
        <v>68</v>
      </c>
    </row>
    <row r="32" spans="1:29" ht="24" customHeight="1">
      <c r="A32" s="13">
        <v>40024</v>
      </c>
      <c r="B32" s="12" t="str">
        <f t="shared" si="4"/>
        <v>木</v>
      </c>
      <c r="C32" s="15" t="s">
        <v>62</v>
      </c>
      <c r="D32" s="15" t="s">
        <v>68</v>
      </c>
      <c r="E32" s="74" t="s">
        <v>54</v>
      </c>
      <c r="F32" s="74" t="s">
        <v>54</v>
      </c>
      <c r="G32" s="73" t="s">
        <v>128</v>
      </c>
      <c r="H32" s="73" t="s">
        <v>128</v>
      </c>
      <c r="I32" s="73" t="s">
        <v>128</v>
      </c>
      <c r="J32" s="73" t="s">
        <v>128</v>
      </c>
      <c r="K32" s="16"/>
      <c r="L32" s="190"/>
      <c r="M32" s="227"/>
      <c r="N32" s="27"/>
      <c r="O32" s="222" t="s">
        <v>69</v>
      </c>
      <c r="P32" s="223"/>
      <c r="Q32" s="223"/>
      <c r="R32" s="223"/>
      <c r="S32" s="223"/>
      <c r="T32" s="18"/>
      <c r="U32" s="179">
        <f t="shared" si="5"/>
        <v>0</v>
      </c>
      <c r="V32" s="192"/>
      <c r="W32" s="30"/>
      <c r="X32" s="179">
        <f>U32+'6月'!X32:Y32</f>
        <v>0</v>
      </c>
      <c r="Y32" s="180"/>
      <c r="Z32" s="19"/>
      <c r="AA32" s="2">
        <v>20</v>
      </c>
      <c r="AB32" s="4" t="s">
        <v>107</v>
      </c>
      <c r="AC32" s="4" t="s">
        <v>107</v>
      </c>
    </row>
    <row r="33" spans="1:29" ht="24" customHeight="1">
      <c r="A33" s="13">
        <v>40025</v>
      </c>
      <c r="B33" s="12" t="str">
        <f t="shared" si="4"/>
        <v>金</v>
      </c>
      <c r="C33" s="15" t="s">
        <v>0</v>
      </c>
      <c r="D33" s="15" t="s">
        <v>55</v>
      </c>
      <c r="E33" s="76" t="s">
        <v>104</v>
      </c>
      <c r="F33" s="76" t="s">
        <v>104</v>
      </c>
      <c r="G33" s="73" t="s">
        <v>128</v>
      </c>
      <c r="H33" s="73" t="s">
        <v>128</v>
      </c>
      <c r="I33" s="73" t="s">
        <v>128</v>
      </c>
      <c r="J33" s="73" t="s">
        <v>128</v>
      </c>
      <c r="K33" s="16"/>
      <c r="L33" s="190"/>
      <c r="M33" s="227"/>
      <c r="N33" s="27"/>
      <c r="O33" s="224" t="s">
        <v>70</v>
      </c>
      <c r="P33" s="225"/>
      <c r="Q33" s="225"/>
      <c r="R33" s="225"/>
      <c r="S33" s="225"/>
      <c r="T33" s="18"/>
      <c r="U33" s="179">
        <f t="shared" si="5"/>
        <v>6</v>
      </c>
      <c r="V33" s="192"/>
      <c r="W33" s="30"/>
      <c r="X33" s="179">
        <f>U33+'6月'!X33:Y33</f>
        <v>11</v>
      </c>
      <c r="Y33" s="180"/>
      <c r="Z33" s="19"/>
      <c r="AA33" s="2">
        <v>67</v>
      </c>
      <c r="AB33" s="4" t="s">
        <v>108</v>
      </c>
      <c r="AC33" s="4" t="s">
        <v>108</v>
      </c>
    </row>
    <row r="34" spans="3:29" ht="24" customHeight="1" thickBot="1">
      <c r="C34" s="16"/>
      <c r="D34" s="16"/>
      <c r="E34" s="16"/>
      <c r="F34" s="16"/>
      <c r="G34" s="16"/>
      <c r="H34" s="16"/>
      <c r="I34" s="16"/>
      <c r="J34" s="16"/>
      <c r="K34" s="16"/>
      <c r="L34" s="190"/>
      <c r="M34" s="227"/>
      <c r="N34" s="22"/>
      <c r="O34" s="222" t="s">
        <v>71</v>
      </c>
      <c r="P34" s="223"/>
      <c r="Q34" s="223"/>
      <c r="R34" s="223"/>
      <c r="S34" s="223"/>
      <c r="T34" s="26"/>
      <c r="U34" s="179">
        <f t="shared" si="5"/>
        <v>0</v>
      </c>
      <c r="V34" s="192"/>
      <c r="W34" s="50"/>
      <c r="X34" s="179">
        <f>U34+'6月'!X34:Y34</f>
        <v>0</v>
      </c>
      <c r="Y34" s="180"/>
      <c r="Z34" s="24"/>
      <c r="AA34" s="2">
        <v>20</v>
      </c>
      <c r="AB34" s="4" t="s">
        <v>111</v>
      </c>
      <c r="AC34" s="4" t="s">
        <v>111</v>
      </c>
    </row>
    <row r="35" spans="1:29" ht="24" customHeight="1">
      <c r="A35" s="261" t="s">
        <v>89</v>
      </c>
      <c r="B35" s="47"/>
      <c r="C35" s="264" t="s">
        <v>87</v>
      </c>
      <c r="D35" s="265"/>
      <c r="E35" s="266"/>
      <c r="F35" s="48" t="s">
        <v>88</v>
      </c>
      <c r="G35" s="49" t="s">
        <v>16</v>
      </c>
      <c r="H35" s="16"/>
      <c r="I35" s="16"/>
      <c r="J35" s="16"/>
      <c r="K35" s="16"/>
      <c r="L35" s="190"/>
      <c r="M35" s="228"/>
      <c r="N35" s="22"/>
      <c r="O35" s="199" t="s">
        <v>72</v>
      </c>
      <c r="P35" s="201"/>
      <c r="Q35" s="201"/>
      <c r="R35" s="201"/>
      <c r="S35" s="201"/>
      <c r="T35" s="24"/>
      <c r="U35" s="179">
        <f t="shared" si="5"/>
        <v>0</v>
      </c>
      <c r="V35" s="192"/>
      <c r="W35" s="50"/>
      <c r="X35" s="179">
        <f>U35+'6月'!X35:Y35</f>
        <v>0</v>
      </c>
      <c r="Y35" s="180"/>
      <c r="Z35" s="31"/>
      <c r="AB35" s="5" t="s">
        <v>109</v>
      </c>
      <c r="AC35" s="5" t="s">
        <v>109</v>
      </c>
    </row>
    <row r="36" spans="1:29" ht="24" customHeight="1">
      <c r="A36" s="262"/>
      <c r="B36" s="267" t="s">
        <v>83</v>
      </c>
      <c r="C36" s="248" t="s">
        <v>78</v>
      </c>
      <c r="D36" s="248"/>
      <c r="E36" s="248"/>
      <c r="F36" s="43">
        <f>COUNTIF($C$3:$J$33,AB47)</f>
        <v>0</v>
      </c>
      <c r="G36" s="70">
        <f>F36+'6月'!G36</f>
        <v>0</v>
      </c>
      <c r="H36" s="16"/>
      <c r="I36" s="16"/>
      <c r="J36" s="16"/>
      <c r="K36" s="16"/>
      <c r="L36" s="190"/>
      <c r="M36" s="228"/>
      <c r="N36" s="22"/>
      <c r="O36" s="199"/>
      <c r="P36" s="201"/>
      <c r="Q36" s="201"/>
      <c r="R36" s="201"/>
      <c r="S36" s="201"/>
      <c r="T36" s="24"/>
      <c r="U36" s="179"/>
      <c r="V36" s="192"/>
      <c r="W36" s="51"/>
      <c r="X36" s="179"/>
      <c r="Y36" s="180"/>
      <c r="Z36" s="24"/>
      <c r="AA36" s="2">
        <v>20</v>
      </c>
      <c r="AB36" s="5"/>
      <c r="AC36" s="5"/>
    </row>
    <row r="37" spans="1:29" ht="24" customHeight="1">
      <c r="A37" s="262"/>
      <c r="B37" s="267"/>
      <c r="C37" s="248" t="s">
        <v>79</v>
      </c>
      <c r="D37" s="248"/>
      <c r="E37" s="248"/>
      <c r="F37" s="43">
        <f>COUNTIF($C$3:$J$33,AB48)</f>
        <v>0</v>
      </c>
      <c r="G37" s="70">
        <f>F37+'6月'!G37</f>
        <v>0</v>
      </c>
      <c r="H37" s="16"/>
      <c r="I37" s="16"/>
      <c r="J37" s="16"/>
      <c r="K37" s="29"/>
      <c r="L37" s="190"/>
      <c r="M37" s="229"/>
      <c r="N37" s="26"/>
      <c r="O37" s="199" t="s">
        <v>5</v>
      </c>
      <c r="P37" s="199"/>
      <c r="Q37" s="199"/>
      <c r="R37" s="199"/>
      <c r="S37" s="199"/>
      <c r="T37" s="18"/>
      <c r="U37" s="179">
        <f>SUM(U29:U36)</f>
        <v>24</v>
      </c>
      <c r="V37" s="192"/>
      <c r="W37" s="30"/>
      <c r="X37" s="179">
        <f>SUM(X29:Y36)</f>
        <v>42</v>
      </c>
      <c r="Y37" s="180"/>
      <c r="Z37" s="19"/>
      <c r="AB37" s="6"/>
      <c r="AC37" s="6"/>
    </row>
    <row r="38" spans="1:29" ht="24" customHeight="1">
      <c r="A38" s="262"/>
      <c r="B38" s="267"/>
      <c r="C38" s="248" t="s">
        <v>80</v>
      </c>
      <c r="D38" s="248"/>
      <c r="E38" s="248"/>
      <c r="F38" s="43">
        <f>COUNTIF($C$3:$J$33,AB49)</f>
        <v>0</v>
      </c>
      <c r="G38" s="70">
        <f>F38+'6月'!G38</f>
        <v>0</v>
      </c>
      <c r="H38" s="16"/>
      <c r="I38" s="16"/>
      <c r="J38" s="16"/>
      <c r="K38" s="29"/>
      <c r="L38" s="190"/>
      <c r="M38" s="189" t="s">
        <v>26</v>
      </c>
      <c r="N38" s="26"/>
      <c r="O38" s="200" t="s">
        <v>30</v>
      </c>
      <c r="P38" s="282"/>
      <c r="Q38" s="282"/>
      <c r="R38" s="282"/>
      <c r="S38" s="282"/>
      <c r="T38" s="18"/>
      <c r="U38" s="179">
        <f aca="true" t="shared" si="6" ref="U38:U45">COUNTIF($C$3:$J$39,AB38)</f>
        <v>0</v>
      </c>
      <c r="V38" s="192"/>
      <c r="W38" s="30"/>
      <c r="X38" s="179">
        <f>U38+'6月'!X38:Y38</f>
        <v>0</v>
      </c>
      <c r="Y38" s="180"/>
      <c r="Z38" s="19"/>
      <c r="AA38" s="2">
        <v>165</v>
      </c>
      <c r="AB38" s="4" t="s">
        <v>30</v>
      </c>
      <c r="AC38" s="4" t="s">
        <v>30</v>
      </c>
    </row>
    <row r="39" spans="1:29" ht="24" customHeight="1">
      <c r="A39" s="262"/>
      <c r="B39" s="267"/>
      <c r="C39" s="248" t="s">
        <v>25</v>
      </c>
      <c r="D39" s="248"/>
      <c r="E39" s="248"/>
      <c r="F39" s="43">
        <f>COUNTIF($C$3:$J$33,AB50)</f>
        <v>0</v>
      </c>
      <c r="G39" s="70">
        <f>F39+'6月'!G39</f>
        <v>0</v>
      </c>
      <c r="H39" s="16"/>
      <c r="I39" s="16"/>
      <c r="J39" s="16"/>
      <c r="K39" s="16"/>
      <c r="L39" s="190"/>
      <c r="M39" s="230"/>
      <c r="N39" s="27"/>
      <c r="O39" s="200" t="s">
        <v>31</v>
      </c>
      <c r="P39" s="200"/>
      <c r="Q39" s="200"/>
      <c r="R39" s="200"/>
      <c r="S39" s="200"/>
      <c r="T39" s="18"/>
      <c r="U39" s="179">
        <f t="shared" si="6"/>
        <v>0</v>
      </c>
      <c r="V39" s="192"/>
      <c r="W39" s="30"/>
      <c r="X39" s="179">
        <f>U39+'6月'!X39:Y39</f>
        <v>0</v>
      </c>
      <c r="Y39" s="180"/>
      <c r="Z39" s="19"/>
      <c r="AA39" s="2">
        <v>30</v>
      </c>
      <c r="AB39" s="4" t="s">
        <v>31</v>
      </c>
      <c r="AC39" s="4" t="s">
        <v>31</v>
      </c>
    </row>
    <row r="40" spans="1:29" ht="24" customHeight="1">
      <c r="A40" s="262"/>
      <c r="B40" s="267"/>
      <c r="C40" s="268" t="s">
        <v>90</v>
      </c>
      <c r="D40" s="269"/>
      <c r="E40" s="270"/>
      <c r="F40" s="44">
        <f>SUM(F36:F39)</f>
        <v>0</v>
      </c>
      <c r="G40" s="45">
        <f>SUM(G36:G39)</f>
        <v>0</v>
      </c>
      <c r="H40" s="16"/>
      <c r="I40" s="16"/>
      <c r="J40" s="16"/>
      <c r="K40" s="16"/>
      <c r="L40" s="190"/>
      <c r="M40" s="230"/>
      <c r="N40" s="26"/>
      <c r="O40" s="200" t="s">
        <v>73</v>
      </c>
      <c r="P40" s="200"/>
      <c r="Q40" s="200"/>
      <c r="R40" s="200"/>
      <c r="S40" s="200"/>
      <c r="T40" s="18"/>
      <c r="U40" s="179">
        <f t="shared" si="6"/>
        <v>0</v>
      </c>
      <c r="V40" s="192"/>
      <c r="W40" s="30"/>
      <c r="X40" s="179">
        <f>U40+'6月'!X40:Y40</f>
        <v>0</v>
      </c>
      <c r="Y40" s="180"/>
      <c r="Z40" s="19"/>
      <c r="AA40" s="2">
        <v>71</v>
      </c>
      <c r="AB40" s="4" t="s">
        <v>73</v>
      </c>
      <c r="AC40" s="4" t="s">
        <v>73</v>
      </c>
    </row>
    <row r="41" spans="1:29" ht="24" customHeight="1">
      <c r="A41" s="262"/>
      <c r="B41" s="267" t="s">
        <v>84</v>
      </c>
      <c r="C41" s="248" t="s">
        <v>30</v>
      </c>
      <c r="D41" s="248"/>
      <c r="E41" s="248"/>
      <c r="F41" s="43">
        <f aca="true" t="shared" si="7" ref="F41:F46">COUNTIF($C$3:$J$33,AB52)</f>
        <v>0</v>
      </c>
      <c r="G41" s="70">
        <f>F41+'6月'!G41</f>
        <v>0</v>
      </c>
      <c r="L41" s="190"/>
      <c r="M41" s="230"/>
      <c r="N41" s="26"/>
      <c r="O41" s="200" t="s">
        <v>49</v>
      </c>
      <c r="P41" s="200"/>
      <c r="Q41" s="200"/>
      <c r="R41" s="200"/>
      <c r="S41" s="200"/>
      <c r="T41" s="18"/>
      <c r="U41" s="179">
        <f t="shared" si="6"/>
        <v>0</v>
      </c>
      <c r="V41" s="192"/>
      <c r="W41" s="30"/>
      <c r="X41" s="179">
        <f>U41+'6月'!X41:Y41</f>
        <v>0</v>
      </c>
      <c r="Y41" s="180"/>
      <c r="Z41" s="19"/>
      <c r="AA41" s="2">
        <v>81</v>
      </c>
      <c r="AB41" s="4" t="s">
        <v>56</v>
      </c>
      <c r="AC41" s="4" t="s">
        <v>56</v>
      </c>
    </row>
    <row r="42" spans="1:29" ht="24" customHeight="1">
      <c r="A42" s="262"/>
      <c r="B42" s="267"/>
      <c r="C42" s="248" t="s">
        <v>31</v>
      </c>
      <c r="D42" s="248"/>
      <c r="E42" s="248"/>
      <c r="F42" s="43">
        <f t="shared" si="7"/>
        <v>0</v>
      </c>
      <c r="G42" s="70">
        <f>F42+'6月'!G42</f>
        <v>0</v>
      </c>
      <c r="L42" s="190"/>
      <c r="M42" s="230"/>
      <c r="N42" s="26"/>
      <c r="O42" s="200" t="s">
        <v>74</v>
      </c>
      <c r="P42" s="200"/>
      <c r="Q42" s="200"/>
      <c r="R42" s="200"/>
      <c r="S42" s="200"/>
      <c r="T42" s="18"/>
      <c r="U42" s="179">
        <f t="shared" si="6"/>
        <v>0</v>
      </c>
      <c r="V42" s="192"/>
      <c r="W42" s="30"/>
      <c r="X42" s="179">
        <f>U42+'6月'!X42:Y42</f>
        <v>0</v>
      </c>
      <c r="Y42" s="180"/>
      <c r="Z42" s="19"/>
      <c r="AA42" s="2">
        <v>16</v>
      </c>
      <c r="AB42" s="4" t="s">
        <v>27</v>
      </c>
      <c r="AC42" s="4" t="s">
        <v>27</v>
      </c>
    </row>
    <row r="43" spans="1:29" ht="24" customHeight="1">
      <c r="A43" s="262"/>
      <c r="B43" s="267"/>
      <c r="C43" s="248" t="s">
        <v>81</v>
      </c>
      <c r="D43" s="248"/>
      <c r="E43" s="248"/>
      <c r="F43" s="43">
        <f t="shared" si="7"/>
        <v>0</v>
      </c>
      <c r="G43" s="70">
        <f>F43+'6月'!G43</f>
        <v>0</v>
      </c>
      <c r="L43" s="190"/>
      <c r="M43" s="230"/>
      <c r="N43" s="26"/>
      <c r="O43" s="234" t="s">
        <v>75</v>
      </c>
      <c r="P43" s="279"/>
      <c r="Q43" s="279"/>
      <c r="R43" s="279"/>
      <c r="S43" s="279"/>
      <c r="T43" s="18"/>
      <c r="U43" s="179">
        <f t="shared" si="6"/>
        <v>0</v>
      </c>
      <c r="V43" s="192"/>
      <c r="W43" s="30"/>
      <c r="X43" s="179">
        <f>U43+'6月'!X43:Y43</f>
        <v>0</v>
      </c>
      <c r="Y43" s="180"/>
      <c r="Z43" s="19"/>
      <c r="AA43" s="2">
        <v>50</v>
      </c>
      <c r="AB43" s="4" t="s">
        <v>106</v>
      </c>
      <c r="AC43" s="4" t="s">
        <v>106</v>
      </c>
    </row>
    <row r="44" spans="1:29" ht="24" customHeight="1">
      <c r="A44" s="262"/>
      <c r="B44" s="267"/>
      <c r="C44" s="248" t="s">
        <v>56</v>
      </c>
      <c r="D44" s="248"/>
      <c r="E44" s="248"/>
      <c r="F44" s="43">
        <f t="shared" si="7"/>
        <v>0</v>
      </c>
      <c r="G44" s="70">
        <f>F44+'6月'!G44</f>
        <v>0</v>
      </c>
      <c r="L44" s="190"/>
      <c r="M44" s="230"/>
      <c r="N44" s="26"/>
      <c r="O44" s="200" t="s">
        <v>76</v>
      </c>
      <c r="P44" s="200"/>
      <c r="Q44" s="200"/>
      <c r="R44" s="200"/>
      <c r="S44" s="200"/>
      <c r="T44" s="18"/>
      <c r="U44" s="179">
        <f t="shared" si="6"/>
        <v>0</v>
      </c>
      <c r="V44" s="192"/>
      <c r="W44" s="30"/>
      <c r="X44" s="179">
        <f>U44+'6月'!X44:Y44</f>
        <v>0</v>
      </c>
      <c r="Y44" s="180"/>
      <c r="Z44" s="20"/>
      <c r="AA44" s="2">
        <v>60</v>
      </c>
      <c r="AB44" s="4" t="s">
        <v>110</v>
      </c>
      <c r="AC44" s="4" t="s">
        <v>110</v>
      </c>
    </row>
    <row r="45" spans="1:29" ht="24" customHeight="1">
      <c r="A45" s="262"/>
      <c r="B45" s="267"/>
      <c r="C45" s="248" t="s">
        <v>82</v>
      </c>
      <c r="D45" s="248"/>
      <c r="E45" s="248"/>
      <c r="F45" s="43">
        <f t="shared" si="7"/>
        <v>0</v>
      </c>
      <c r="G45" s="70">
        <f>F45+'6月'!G45</f>
        <v>0</v>
      </c>
      <c r="L45" s="190"/>
      <c r="M45" s="230"/>
      <c r="N45" s="22"/>
      <c r="O45" s="234" t="s">
        <v>77</v>
      </c>
      <c r="P45" s="234"/>
      <c r="Q45" s="234"/>
      <c r="R45" s="234"/>
      <c r="S45" s="234"/>
      <c r="T45" s="18"/>
      <c r="U45" s="179">
        <f t="shared" si="6"/>
        <v>0</v>
      </c>
      <c r="V45" s="192"/>
      <c r="W45" s="30"/>
      <c r="X45" s="179">
        <f>U45+'6月'!X45:Y45</f>
        <v>0</v>
      </c>
      <c r="Y45" s="180"/>
      <c r="Z45" s="20"/>
      <c r="AB45" s="4" t="s">
        <v>112</v>
      </c>
      <c r="AC45" s="4" t="s">
        <v>112</v>
      </c>
    </row>
    <row r="46" spans="1:29" ht="24" customHeight="1">
      <c r="A46" s="262"/>
      <c r="B46" s="267"/>
      <c r="C46" s="248" t="s">
        <v>85</v>
      </c>
      <c r="D46" s="248"/>
      <c r="E46" s="248"/>
      <c r="F46" s="43">
        <f t="shared" si="7"/>
        <v>0</v>
      </c>
      <c r="G46" s="70">
        <f>F46+'6月'!G46</f>
        <v>0</v>
      </c>
      <c r="L46" s="190"/>
      <c r="M46" s="230"/>
      <c r="N46" s="16"/>
      <c r="O46" s="232"/>
      <c r="P46" s="233"/>
      <c r="Q46" s="233"/>
      <c r="R46" s="233"/>
      <c r="S46" s="233"/>
      <c r="T46" s="16"/>
      <c r="U46" s="181"/>
      <c r="V46" s="182"/>
      <c r="W46" s="52"/>
      <c r="X46" s="179"/>
      <c r="Y46" s="180"/>
      <c r="Z46" s="31"/>
      <c r="AA46" s="2">
        <v>91</v>
      </c>
      <c r="AB46" s="4"/>
      <c r="AC46" s="4"/>
    </row>
    <row r="47" spans="1:29" ht="24" customHeight="1">
      <c r="A47" s="262"/>
      <c r="B47" s="267"/>
      <c r="C47" s="248" t="s">
        <v>86</v>
      </c>
      <c r="D47" s="248"/>
      <c r="E47" s="248"/>
      <c r="F47" s="43">
        <f>COUNTIF($C$3:$J$33,AB58)</f>
        <v>0</v>
      </c>
      <c r="G47" s="70">
        <f>F47+'6月'!G47</f>
        <v>0</v>
      </c>
      <c r="L47" s="191"/>
      <c r="M47" s="231"/>
      <c r="N47" s="26"/>
      <c r="O47" s="224" t="s">
        <v>5</v>
      </c>
      <c r="P47" s="225"/>
      <c r="Q47" s="225"/>
      <c r="R47" s="225"/>
      <c r="S47" s="225"/>
      <c r="T47" s="18"/>
      <c r="U47" s="179">
        <f>SUM(U38:U46)</f>
        <v>0</v>
      </c>
      <c r="V47" s="192"/>
      <c r="W47" s="30"/>
      <c r="X47" s="179">
        <f>SUM(X38:Y46)</f>
        <v>0</v>
      </c>
      <c r="Y47" s="180"/>
      <c r="Z47" s="19"/>
      <c r="AB47" s="6" t="s">
        <v>91</v>
      </c>
      <c r="AC47" s="6" t="s">
        <v>91</v>
      </c>
    </row>
    <row r="48" spans="1:29" ht="24" customHeight="1" thickBot="1">
      <c r="A48" s="263"/>
      <c r="B48" s="271"/>
      <c r="C48" s="249" t="s">
        <v>90</v>
      </c>
      <c r="D48" s="250"/>
      <c r="E48" s="251"/>
      <c r="F48" s="46">
        <f>SUM(F41:F47)</f>
        <v>0</v>
      </c>
      <c r="G48" s="46">
        <f>SUM(G41:G47)</f>
        <v>0</v>
      </c>
      <c r="L48" s="196" t="s">
        <v>18</v>
      </c>
      <c r="M48" s="197"/>
      <c r="N48" s="197"/>
      <c r="O48" s="197"/>
      <c r="P48" s="197"/>
      <c r="Q48" s="197"/>
      <c r="R48" s="197"/>
      <c r="S48" s="197"/>
      <c r="T48" s="198"/>
      <c r="U48" s="193">
        <f>U6+U19+U28+U37+U47</f>
        <v>124</v>
      </c>
      <c r="V48" s="202"/>
      <c r="W48" s="53"/>
      <c r="X48" s="193">
        <f>X47+X37+X28+X19+X6</f>
        <v>452</v>
      </c>
      <c r="Y48" s="194"/>
      <c r="Z48" s="11"/>
      <c r="AB48" s="6" t="s">
        <v>92</v>
      </c>
      <c r="AC48" s="6" t="s">
        <v>92</v>
      </c>
    </row>
    <row r="49" spans="12:29" ht="24" customHeight="1">
      <c r="L49" s="10"/>
      <c r="M49" s="8"/>
      <c r="N49" s="8"/>
      <c r="O49" s="10"/>
      <c r="P49" s="10"/>
      <c r="Q49" s="10"/>
      <c r="R49" s="10"/>
      <c r="S49" s="10"/>
      <c r="T49" s="10"/>
      <c r="U49" s="54"/>
      <c r="V49" s="55"/>
      <c r="W49" s="55"/>
      <c r="X49" s="55"/>
      <c r="Y49" s="55"/>
      <c r="Z49" s="5"/>
      <c r="AB49" s="6" t="s">
        <v>93</v>
      </c>
      <c r="AC49" s="6" t="s">
        <v>93</v>
      </c>
    </row>
    <row r="50" spans="12:29" ht="24" customHeight="1">
      <c r="L50" s="235" t="s">
        <v>6</v>
      </c>
      <c r="M50" s="236"/>
      <c r="N50" s="236"/>
      <c r="O50" s="236"/>
      <c r="P50" s="237"/>
      <c r="Q50" s="215" t="s">
        <v>15</v>
      </c>
      <c r="R50" s="197"/>
      <c r="S50" s="197"/>
      <c r="T50" s="197"/>
      <c r="U50" s="198"/>
      <c r="V50" s="215" t="s">
        <v>16</v>
      </c>
      <c r="W50" s="197"/>
      <c r="X50" s="197"/>
      <c r="Y50" s="197"/>
      <c r="Z50" s="198"/>
      <c r="AB50" s="6" t="s">
        <v>94</v>
      </c>
      <c r="AC50" s="6" t="s">
        <v>94</v>
      </c>
    </row>
    <row r="51" spans="12:29" ht="24" customHeight="1">
      <c r="L51" s="238"/>
      <c r="M51" s="239"/>
      <c r="N51" s="239"/>
      <c r="O51" s="239"/>
      <c r="P51" s="240"/>
      <c r="Q51" s="241">
        <f>COUNTA($C$3:$C$33)</f>
        <v>22</v>
      </c>
      <c r="R51" s="197"/>
      <c r="S51" s="197"/>
      <c r="T51" s="197"/>
      <c r="U51" s="198"/>
      <c r="V51" s="241">
        <f>Q51+'6月'!V51:Z51</f>
        <v>82</v>
      </c>
      <c r="W51" s="197"/>
      <c r="X51" s="197"/>
      <c r="Y51" s="197"/>
      <c r="Z51" s="198"/>
      <c r="AB51" s="6"/>
      <c r="AC51" s="6"/>
    </row>
    <row r="52" spans="12:29" ht="24" customHeight="1">
      <c r="L52" s="165" t="s">
        <v>115</v>
      </c>
      <c r="M52" s="166"/>
      <c r="N52" s="166"/>
      <c r="O52" s="166"/>
      <c r="P52" s="167"/>
      <c r="Q52" s="158" t="s">
        <v>113</v>
      </c>
      <c r="R52" s="159"/>
      <c r="S52" s="159"/>
      <c r="T52" s="159"/>
      <c r="U52" s="159"/>
      <c r="V52" s="160" t="s">
        <v>114</v>
      </c>
      <c r="W52" s="161"/>
      <c r="X52" s="161"/>
      <c r="Y52" s="161"/>
      <c r="Z52" s="161"/>
      <c r="AB52" s="6" t="s">
        <v>95</v>
      </c>
      <c r="AC52" s="6" t="s">
        <v>95</v>
      </c>
    </row>
    <row r="53" spans="12:29" ht="24" customHeight="1">
      <c r="L53" s="168"/>
      <c r="M53" s="169"/>
      <c r="N53" s="169"/>
      <c r="O53" s="169"/>
      <c r="P53" s="170"/>
      <c r="Q53" s="162">
        <f>F40+F48+U48</f>
        <v>124</v>
      </c>
      <c r="R53" s="163"/>
      <c r="S53" s="163"/>
      <c r="T53" s="163"/>
      <c r="U53" s="163"/>
      <c r="V53" s="162">
        <f>X48+G40+G48</f>
        <v>452</v>
      </c>
      <c r="W53" s="164"/>
      <c r="X53" s="164"/>
      <c r="Y53" s="164"/>
      <c r="Z53" s="164"/>
      <c r="AB53" s="6" t="s">
        <v>96</v>
      </c>
      <c r="AC53" s="6" t="s">
        <v>96</v>
      </c>
    </row>
    <row r="54" spans="28:29" ht="24" customHeight="1">
      <c r="AB54" s="6" t="s">
        <v>97</v>
      </c>
      <c r="AC54" s="6" t="s">
        <v>97</v>
      </c>
    </row>
    <row r="55" spans="28:29" ht="24" customHeight="1">
      <c r="AB55" s="6" t="s">
        <v>98</v>
      </c>
      <c r="AC55" s="6" t="s">
        <v>98</v>
      </c>
    </row>
    <row r="56" spans="28:29" ht="24" customHeight="1">
      <c r="AB56" s="6" t="s">
        <v>99</v>
      </c>
      <c r="AC56" s="6" t="s">
        <v>99</v>
      </c>
    </row>
    <row r="57" spans="28:29" ht="24" customHeight="1">
      <c r="AB57" s="6" t="s">
        <v>100</v>
      </c>
      <c r="AC57" s="6" t="s">
        <v>100</v>
      </c>
    </row>
    <row r="58" spans="28:29" ht="24" customHeight="1">
      <c r="AB58" s="6" t="s">
        <v>101</v>
      </c>
      <c r="AC58" s="6" t="s">
        <v>101</v>
      </c>
    </row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  <row r="526" ht="24" customHeight="1"/>
    <row r="527" ht="24" customHeight="1"/>
    <row r="528" ht="24" customHeight="1"/>
    <row r="529" ht="24" customHeight="1"/>
    <row r="530" ht="24" customHeight="1"/>
    <row r="531" ht="24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  <row r="545" ht="24" customHeight="1"/>
    <row r="546" ht="24" customHeight="1"/>
    <row r="547" ht="24" customHeight="1"/>
    <row r="548" ht="24" customHeight="1"/>
    <row r="549" ht="24" customHeight="1"/>
    <row r="550" ht="24" customHeight="1"/>
    <row r="551" ht="24" customHeight="1"/>
    <row r="552" ht="24" customHeight="1"/>
    <row r="553" ht="24" customHeight="1"/>
    <row r="554" ht="24" customHeight="1"/>
    <row r="555" ht="24" customHeight="1"/>
    <row r="556" ht="24" customHeight="1"/>
    <row r="557" ht="24" customHeight="1"/>
  </sheetData>
  <sheetProtection/>
  <mergeCells count="176">
    <mergeCell ref="U37:V37"/>
    <mergeCell ref="U30:V30"/>
    <mergeCell ref="U34:V34"/>
    <mergeCell ref="U39:V39"/>
    <mergeCell ref="U38:V38"/>
    <mergeCell ref="U35:V35"/>
    <mergeCell ref="U36:V36"/>
    <mergeCell ref="U32:V32"/>
    <mergeCell ref="U33:V33"/>
    <mergeCell ref="X16:Y16"/>
    <mergeCell ref="U31:V31"/>
    <mergeCell ref="U22:V22"/>
    <mergeCell ref="U23:V23"/>
    <mergeCell ref="U24:V24"/>
    <mergeCell ref="U25:V25"/>
    <mergeCell ref="U26:V26"/>
    <mergeCell ref="U18:V18"/>
    <mergeCell ref="X17:Y17"/>
    <mergeCell ref="X18:Y18"/>
    <mergeCell ref="X13:Y13"/>
    <mergeCell ref="U14:V14"/>
    <mergeCell ref="X15:Y15"/>
    <mergeCell ref="O15:S15"/>
    <mergeCell ref="X14:Y14"/>
    <mergeCell ref="U15:V15"/>
    <mergeCell ref="U13:V13"/>
    <mergeCell ref="X8:Y8"/>
    <mergeCell ref="X9:Y9"/>
    <mergeCell ref="O9:S9"/>
    <mergeCell ref="X12:Y12"/>
    <mergeCell ref="O12:S12"/>
    <mergeCell ref="U10:V10"/>
    <mergeCell ref="U11:V11"/>
    <mergeCell ref="U12:V12"/>
    <mergeCell ref="X4:Y4"/>
    <mergeCell ref="O4:S4"/>
    <mergeCell ref="X5:Y5"/>
    <mergeCell ref="U5:W5"/>
    <mergeCell ref="O5:S5"/>
    <mergeCell ref="U4:V4"/>
    <mergeCell ref="X6:Y6"/>
    <mergeCell ref="X10:Y10"/>
    <mergeCell ref="O10:S10"/>
    <mergeCell ref="O11:S11"/>
    <mergeCell ref="O8:S8"/>
    <mergeCell ref="U7:V7"/>
    <mergeCell ref="U8:V8"/>
    <mergeCell ref="U9:V9"/>
    <mergeCell ref="X11:Y11"/>
    <mergeCell ref="X7:Y7"/>
    <mergeCell ref="O1:Y1"/>
    <mergeCell ref="A1:J1"/>
    <mergeCell ref="U3:W3"/>
    <mergeCell ref="L3:T3"/>
    <mergeCell ref="L2:Z2"/>
    <mergeCell ref="X3:Z3"/>
    <mergeCell ref="A2:B2"/>
    <mergeCell ref="O36:S36"/>
    <mergeCell ref="O37:S37"/>
    <mergeCell ref="O6:S6"/>
    <mergeCell ref="O7:S7"/>
    <mergeCell ref="O18:S18"/>
    <mergeCell ref="O19:S19"/>
    <mergeCell ref="O17:S17"/>
    <mergeCell ref="O13:S13"/>
    <mergeCell ref="O14:S14"/>
    <mergeCell ref="O16:S16"/>
    <mergeCell ref="O32:S32"/>
    <mergeCell ref="O33:S33"/>
    <mergeCell ref="U6:V6"/>
    <mergeCell ref="O39:S39"/>
    <mergeCell ref="O31:S31"/>
    <mergeCell ref="U19:V19"/>
    <mergeCell ref="U16:V16"/>
    <mergeCell ref="U17:V17"/>
    <mergeCell ref="O21:S21"/>
    <mergeCell ref="O34:S34"/>
    <mergeCell ref="U27:V27"/>
    <mergeCell ref="U28:V28"/>
    <mergeCell ref="O26:S26"/>
    <mergeCell ref="U29:V29"/>
    <mergeCell ref="O38:S38"/>
    <mergeCell ref="O30:S30"/>
    <mergeCell ref="O35:S35"/>
    <mergeCell ref="O27:S27"/>
    <mergeCell ref="O28:S28"/>
    <mergeCell ref="O29:S29"/>
    <mergeCell ref="U21:V21"/>
    <mergeCell ref="U20:V20"/>
    <mergeCell ref="O25:S25"/>
    <mergeCell ref="X19:Y19"/>
    <mergeCell ref="X22:Y22"/>
    <mergeCell ref="X20:Y20"/>
    <mergeCell ref="O22:S22"/>
    <mergeCell ref="O23:S23"/>
    <mergeCell ref="O24:S24"/>
    <mergeCell ref="O20:S20"/>
    <mergeCell ref="X21:Y21"/>
    <mergeCell ref="X24:Y24"/>
    <mergeCell ref="X23:Y23"/>
    <mergeCell ref="X25:Y25"/>
    <mergeCell ref="X26:Y26"/>
    <mergeCell ref="X27:Y27"/>
    <mergeCell ref="X41:Y41"/>
    <mergeCell ref="X37:Y37"/>
    <mergeCell ref="X38:Y38"/>
    <mergeCell ref="X39:Y39"/>
    <mergeCell ref="X40:Y40"/>
    <mergeCell ref="X29:Y29"/>
    <mergeCell ref="X31:Y31"/>
    <mergeCell ref="X30:Y30"/>
    <mergeCell ref="L4:L28"/>
    <mergeCell ref="M7:M19"/>
    <mergeCell ref="M20:M28"/>
    <mergeCell ref="L29:L47"/>
    <mergeCell ref="M29:M37"/>
    <mergeCell ref="M38:M47"/>
    <mergeCell ref="X35:Y35"/>
    <mergeCell ref="X33:Y33"/>
    <mergeCell ref="M4:M6"/>
    <mergeCell ref="O41:S41"/>
    <mergeCell ref="U41:V41"/>
    <mergeCell ref="U40:V40"/>
    <mergeCell ref="X32:Y32"/>
    <mergeCell ref="X36:Y36"/>
    <mergeCell ref="X28:Y28"/>
    <mergeCell ref="X34:Y34"/>
    <mergeCell ref="V50:Z50"/>
    <mergeCell ref="Q51:U51"/>
    <mergeCell ref="V51:Z51"/>
    <mergeCell ref="X42:Y42"/>
    <mergeCell ref="O45:S45"/>
    <mergeCell ref="U45:V45"/>
    <mergeCell ref="X45:Y45"/>
    <mergeCell ref="O43:S43"/>
    <mergeCell ref="U43:V43"/>
    <mergeCell ref="X43:Y43"/>
    <mergeCell ref="C44:E44"/>
    <mergeCell ref="C46:E46"/>
    <mergeCell ref="C47:E47"/>
    <mergeCell ref="O46:S46"/>
    <mergeCell ref="U46:V46"/>
    <mergeCell ref="X46:Y46"/>
    <mergeCell ref="O47:S47"/>
    <mergeCell ref="O44:S44"/>
    <mergeCell ref="X44:Y44"/>
    <mergeCell ref="O42:S42"/>
    <mergeCell ref="U42:V42"/>
    <mergeCell ref="U44:V44"/>
    <mergeCell ref="L50:P51"/>
    <mergeCell ref="B41:B48"/>
    <mergeCell ref="C41:E41"/>
    <mergeCell ref="L48:T48"/>
    <mergeCell ref="C48:E48"/>
    <mergeCell ref="C42:E42"/>
    <mergeCell ref="C43:E43"/>
    <mergeCell ref="C40:E40"/>
    <mergeCell ref="O40:S40"/>
    <mergeCell ref="A35:A48"/>
    <mergeCell ref="C35:E35"/>
    <mergeCell ref="B36:B40"/>
    <mergeCell ref="C36:E36"/>
    <mergeCell ref="C37:E37"/>
    <mergeCell ref="C38:E38"/>
    <mergeCell ref="C45:E45"/>
    <mergeCell ref="C39:E39"/>
    <mergeCell ref="X48:Y48"/>
    <mergeCell ref="U47:V47"/>
    <mergeCell ref="X47:Y47"/>
    <mergeCell ref="L52:P53"/>
    <mergeCell ref="Q52:U52"/>
    <mergeCell ref="V52:Z52"/>
    <mergeCell ref="Q53:U53"/>
    <mergeCell ref="V53:Z53"/>
    <mergeCell ref="U48:V48"/>
    <mergeCell ref="Q50:U50"/>
  </mergeCells>
  <dataValidations count="1">
    <dataValidation type="list" allowBlank="1" showInputMessage="1" showErrorMessage="1" sqref="C3:J33">
      <formula1>$AC$4:$AC$58</formula1>
    </dataValidation>
  </dataValidations>
  <printOptions/>
  <pageMargins left="0.6299212598425197" right="0.35433070866141736" top="0.9055118110236221" bottom="0.3937007874015748" header="0.5118110236220472" footer="0.5118110236220472"/>
  <pageSetup horizontalDpi="360" verticalDpi="36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58"/>
  <sheetViews>
    <sheetView zoomScale="60" zoomScaleNormal="60" zoomScalePageLayoutView="0" workbookViewId="0" topLeftCell="A1">
      <pane xSplit="2" ySplit="2" topLeftCell="C3" activePane="bottomRight" state="frozen"/>
      <selection pane="topLeft" activeCell="O38" sqref="O38:S45"/>
      <selection pane="topRight" activeCell="O38" sqref="O38:S45"/>
      <selection pane="bottomLeft" activeCell="O38" sqref="O38:S45"/>
      <selection pane="bottomRight" activeCell="O38" sqref="O38:S45"/>
    </sheetView>
  </sheetViews>
  <sheetFormatPr defaultColWidth="9.00390625" defaultRowHeight="13.5"/>
  <cols>
    <col min="1" max="2" width="3.625" style="2" customWidth="1"/>
    <col min="3" max="10" width="9.00390625" style="2" customWidth="1"/>
    <col min="11" max="11" width="1.625" style="2" customWidth="1"/>
    <col min="12" max="13" width="2.75390625" style="2" customWidth="1"/>
    <col min="14" max="14" width="1.625" style="2" customWidth="1"/>
    <col min="15" max="16" width="6.625" style="2" customWidth="1"/>
    <col min="17" max="17" width="1.4921875" style="2" customWidth="1"/>
    <col min="18" max="20" width="1.625" style="2" customWidth="1"/>
    <col min="21" max="21" width="5.00390625" style="56" customWidth="1"/>
    <col min="22" max="24" width="1.625" style="56" customWidth="1"/>
    <col min="25" max="25" width="5.00390625" style="56" customWidth="1"/>
    <col min="26" max="26" width="1.625" style="2" customWidth="1"/>
    <col min="27" max="27" width="9.00390625" style="2" customWidth="1"/>
    <col min="28" max="28" width="11.375" style="2" customWidth="1"/>
    <col min="29" max="16384" width="9.00390625" style="2" customWidth="1"/>
  </cols>
  <sheetData>
    <row r="1" spans="1:33" ht="29.25" customHeight="1">
      <c r="A1" s="208" t="s">
        <v>37</v>
      </c>
      <c r="B1" s="208"/>
      <c r="C1" s="208"/>
      <c r="D1" s="208"/>
      <c r="E1" s="208"/>
      <c r="F1" s="208"/>
      <c r="G1" s="208"/>
      <c r="H1" s="208"/>
      <c r="I1" s="208"/>
      <c r="J1" s="208"/>
      <c r="K1" s="1"/>
      <c r="L1" s="1"/>
      <c r="M1" s="1"/>
      <c r="N1" s="1"/>
      <c r="O1" s="207" t="s">
        <v>126</v>
      </c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9"/>
      <c r="AE1" s="1"/>
      <c r="AF1" s="1"/>
      <c r="AG1" s="1"/>
    </row>
    <row r="2" spans="1:28" ht="42.75" customHeight="1">
      <c r="A2" s="205" t="s">
        <v>17</v>
      </c>
      <c r="B2" s="206"/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L2" s="215" t="s">
        <v>7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7"/>
      <c r="AB2" s="6"/>
    </row>
    <row r="3" spans="1:29" ht="24" customHeight="1">
      <c r="A3" s="13">
        <v>40026</v>
      </c>
      <c r="B3" s="12" t="str">
        <f aca="true" t="shared" si="0" ref="B3:B19">TEXT(WEEKDAY(A3),"aaa")</f>
        <v>土</v>
      </c>
      <c r="C3" s="39"/>
      <c r="D3" s="39"/>
      <c r="E3" s="39"/>
      <c r="F3" s="39"/>
      <c r="G3" s="39"/>
      <c r="H3" s="39"/>
      <c r="I3" s="39"/>
      <c r="J3" s="39"/>
      <c r="K3" s="16"/>
      <c r="L3" s="212" t="s">
        <v>8</v>
      </c>
      <c r="M3" s="213"/>
      <c r="N3" s="213"/>
      <c r="O3" s="213"/>
      <c r="P3" s="213"/>
      <c r="Q3" s="213"/>
      <c r="R3" s="213"/>
      <c r="S3" s="213"/>
      <c r="T3" s="214"/>
      <c r="U3" s="209" t="s">
        <v>9</v>
      </c>
      <c r="V3" s="210"/>
      <c r="W3" s="211"/>
      <c r="X3" s="218" t="s">
        <v>3</v>
      </c>
      <c r="Y3" s="219"/>
      <c r="Z3" s="220"/>
      <c r="AB3" s="6"/>
      <c r="AC3" s="4"/>
    </row>
    <row r="4" spans="1:29" ht="24" customHeight="1">
      <c r="A4" s="13">
        <v>40027</v>
      </c>
      <c r="B4" s="12" t="str">
        <f t="shared" si="0"/>
        <v>日</v>
      </c>
      <c r="C4" s="39"/>
      <c r="D4" s="39"/>
      <c r="E4" s="39"/>
      <c r="F4" s="39"/>
      <c r="G4" s="39"/>
      <c r="H4" s="39"/>
      <c r="I4" s="39"/>
      <c r="J4" s="39"/>
      <c r="K4" s="16"/>
      <c r="L4" s="189" t="s">
        <v>24</v>
      </c>
      <c r="M4" s="244" t="s">
        <v>10</v>
      </c>
      <c r="N4" s="17"/>
      <c r="O4" s="199" t="s">
        <v>19</v>
      </c>
      <c r="P4" s="199"/>
      <c r="Q4" s="199"/>
      <c r="R4" s="199"/>
      <c r="S4" s="199"/>
      <c r="T4" s="18"/>
      <c r="U4" s="179">
        <f>COUNTIF($C$3:$J$39,AB4)</f>
        <v>0</v>
      </c>
      <c r="V4" s="192"/>
      <c r="W4" s="30"/>
      <c r="X4" s="179">
        <f>U4+'7月'!X4:Y4</f>
        <v>1</v>
      </c>
      <c r="Y4" s="180"/>
      <c r="Z4" s="19"/>
      <c r="AA4" s="2">
        <v>22</v>
      </c>
      <c r="AB4" s="5" t="s">
        <v>12</v>
      </c>
      <c r="AC4" s="5" t="s">
        <v>12</v>
      </c>
    </row>
    <row r="5" spans="1:30" ht="24" customHeight="1">
      <c r="A5" s="13">
        <v>40028</v>
      </c>
      <c r="B5" s="12" t="str">
        <f t="shared" si="0"/>
        <v>月</v>
      </c>
      <c r="C5" s="61" t="s">
        <v>20</v>
      </c>
      <c r="D5" s="61" t="s">
        <v>47</v>
      </c>
      <c r="E5" s="76" t="s">
        <v>50</v>
      </c>
      <c r="F5" s="76" t="s">
        <v>50</v>
      </c>
      <c r="G5" s="73" t="s">
        <v>128</v>
      </c>
      <c r="H5" s="73" t="s">
        <v>128</v>
      </c>
      <c r="I5" s="73" t="s">
        <v>128</v>
      </c>
      <c r="J5" s="73" t="s">
        <v>128</v>
      </c>
      <c r="K5" s="16"/>
      <c r="L5" s="190"/>
      <c r="M5" s="245"/>
      <c r="N5" s="17"/>
      <c r="O5" s="199"/>
      <c r="P5" s="199"/>
      <c r="Q5" s="199"/>
      <c r="R5" s="199"/>
      <c r="S5" s="199"/>
      <c r="T5" s="18"/>
      <c r="U5" s="203"/>
      <c r="V5" s="204"/>
      <c r="W5" s="221"/>
      <c r="X5" s="203"/>
      <c r="Y5" s="204"/>
      <c r="Z5" s="20"/>
      <c r="AB5" s="4"/>
      <c r="AC5" s="4" t="s">
        <v>130</v>
      </c>
      <c r="AD5" s="4"/>
    </row>
    <row r="6" spans="1:29" ht="24" customHeight="1">
      <c r="A6" s="13">
        <v>40029</v>
      </c>
      <c r="B6" s="12" t="str">
        <f t="shared" si="0"/>
        <v>火</v>
      </c>
      <c r="C6" s="15" t="s">
        <v>127</v>
      </c>
      <c r="D6" s="15" t="s">
        <v>108</v>
      </c>
      <c r="E6" s="74" t="s">
        <v>53</v>
      </c>
      <c r="F6" s="74" t="s">
        <v>53</v>
      </c>
      <c r="G6" s="73" t="s">
        <v>128</v>
      </c>
      <c r="H6" s="73" t="s">
        <v>128</v>
      </c>
      <c r="I6" s="73" t="s">
        <v>128</v>
      </c>
      <c r="J6" s="73" t="s">
        <v>128</v>
      </c>
      <c r="K6" s="16"/>
      <c r="L6" s="190"/>
      <c r="M6" s="246"/>
      <c r="N6" s="21"/>
      <c r="O6" s="199" t="s">
        <v>5</v>
      </c>
      <c r="P6" s="199"/>
      <c r="Q6" s="199"/>
      <c r="R6" s="199"/>
      <c r="S6" s="199"/>
      <c r="T6" s="18"/>
      <c r="U6" s="179">
        <f>SUM(U4:W5)</f>
        <v>0</v>
      </c>
      <c r="V6" s="192"/>
      <c r="W6" s="30"/>
      <c r="X6" s="179">
        <f>SUM(X4:Y5)</f>
        <v>1</v>
      </c>
      <c r="Y6" s="180"/>
      <c r="Z6" s="19"/>
      <c r="AB6" s="4"/>
      <c r="AC6" s="4"/>
    </row>
    <row r="7" spans="1:29" ht="24" customHeight="1">
      <c r="A7" s="13">
        <v>40030</v>
      </c>
      <c r="B7" s="12" t="str">
        <f t="shared" si="0"/>
        <v>水</v>
      </c>
      <c r="C7" s="75" t="s">
        <v>103</v>
      </c>
      <c r="D7" s="75" t="s">
        <v>28</v>
      </c>
      <c r="E7" s="74" t="s">
        <v>29</v>
      </c>
      <c r="F7" s="74" t="s">
        <v>29</v>
      </c>
      <c r="G7" s="73" t="s">
        <v>128</v>
      </c>
      <c r="H7" s="73" t="s">
        <v>128</v>
      </c>
      <c r="I7" s="73" t="s">
        <v>128</v>
      </c>
      <c r="J7" s="73" t="s">
        <v>128</v>
      </c>
      <c r="K7" s="16"/>
      <c r="L7" s="190"/>
      <c r="M7" s="247" t="s">
        <v>22</v>
      </c>
      <c r="N7" s="22"/>
      <c r="O7" s="199" t="s">
        <v>61</v>
      </c>
      <c r="P7" s="199"/>
      <c r="Q7" s="199"/>
      <c r="R7" s="199"/>
      <c r="S7" s="199"/>
      <c r="T7" s="18"/>
      <c r="U7" s="179">
        <f>COUNTIF($C$3:$J$39,AB7)</f>
        <v>0</v>
      </c>
      <c r="V7" s="192"/>
      <c r="W7" s="30"/>
      <c r="X7" s="179">
        <f>U7+'7月'!X7:Y7</f>
        <v>29</v>
      </c>
      <c r="Y7" s="180"/>
      <c r="Z7" s="19"/>
      <c r="AA7" s="2">
        <v>28</v>
      </c>
      <c r="AB7" s="4" t="s">
        <v>61</v>
      </c>
      <c r="AC7" s="4" t="s">
        <v>61</v>
      </c>
    </row>
    <row r="8" spans="1:29" ht="24" customHeight="1">
      <c r="A8" s="13">
        <v>40031</v>
      </c>
      <c r="B8" s="12" t="str">
        <f t="shared" si="0"/>
        <v>木</v>
      </c>
      <c r="C8" s="15" t="s">
        <v>62</v>
      </c>
      <c r="D8" s="15" t="s">
        <v>68</v>
      </c>
      <c r="E8" s="74" t="s">
        <v>54</v>
      </c>
      <c r="F8" s="74" t="s">
        <v>54</v>
      </c>
      <c r="G8" s="73" t="s">
        <v>128</v>
      </c>
      <c r="H8" s="73" t="s">
        <v>128</v>
      </c>
      <c r="I8" s="73" t="s">
        <v>128</v>
      </c>
      <c r="J8" s="73" t="s">
        <v>128</v>
      </c>
      <c r="K8" s="16"/>
      <c r="L8" s="190"/>
      <c r="M8" s="242"/>
      <c r="N8" s="23"/>
      <c r="O8" s="199" t="s">
        <v>0</v>
      </c>
      <c r="P8" s="199"/>
      <c r="Q8" s="199"/>
      <c r="R8" s="199"/>
      <c r="S8" s="199"/>
      <c r="T8" s="18"/>
      <c r="U8" s="179">
        <f aca="true" t="shared" si="1" ref="U8:U15">COUNTIF($C$3:$J$39,AB8)</f>
        <v>2</v>
      </c>
      <c r="V8" s="192"/>
      <c r="W8" s="30"/>
      <c r="X8" s="179">
        <f>U8+'7月'!X8:Y8</f>
        <v>26</v>
      </c>
      <c r="Y8" s="180"/>
      <c r="Z8" s="19"/>
      <c r="AA8" s="2">
        <v>40</v>
      </c>
      <c r="AB8" s="4" t="s">
        <v>0</v>
      </c>
      <c r="AC8" s="4" t="s">
        <v>0</v>
      </c>
    </row>
    <row r="9" spans="1:29" ht="24" customHeight="1">
      <c r="A9" s="13">
        <v>40032</v>
      </c>
      <c r="B9" s="12" t="str">
        <f t="shared" si="0"/>
        <v>金</v>
      </c>
      <c r="C9" s="15" t="s">
        <v>0</v>
      </c>
      <c r="D9" s="15" t="s">
        <v>55</v>
      </c>
      <c r="E9" s="76" t="s">
        <v>104</v>
      </c>
      <c r="F9" s="76" t="s">
        <v>104</v>
      </c>
      <c r="G9" s="73" t="s">
        <v>128</v>
      </c>
      <c r="H9" s="73" t="s">
        <v>128</v>
      </c>
      <c r="I9" s="73" t="s">
        <v>128</v>
      </c>
      <c r="J9" s="73" t="s">
        <v>128</v>
      </c>
      <c r="K9" s="16"/>
      <c r="L9" s="190"/>
      <c r="M9" s="242"/>
      <c r="N9" s="23"/>
      <c r="O9" s="199" t="s">
        <v>20</v>
      </c>
      <c r="P9" s="199"/>
      <c r="Q9" s="199"/>
      <c r="R9" s="199"/>
      <c r="S9" s="199"/>
      <c r="T9" s="18"/>
      <c r="U9" s="179">
        <f t="shared" si="1"/>
        <v>3</v>
      </c>
      <c r="V9" s="192"/>
      <c r="W9" s="30"/>
      <c r="X9" s="179">
        <f>U9+'7月'!X9:Y9</f>
        <v>25</v>
      </c>
      <c r="Y9" s="180"/>
      <c r="Z9" s="19"/>
      <c r="AA9" s="2">
        <v>42</v>
      </c>
      <c r="AB9" s="4" t="s">
        <v>20</v>
      </c>
      <c r="AC9" s="4" t="s">
        <v>20</v>
      </c>
    </row>
    <row r="10" spans="1:29" ht="24" customHeight="1">
      <c r="A10" s="13">
        <v>40033</v>
      </c>
      <c r="B10" s="12" t="str">
        <f t="shared" si="0"/>
        <v>土</v>
      </c>
      <c r="C10" s="39"/>
      <c r="D10" s="39"/>
      <c r="E10" s="39"/>
      <c r="F10" s="39"/>
      <c r="G10" s="39"/>
      <c r="H10" s="39"/>
      <c r="I10" s="39"/>
      <c r="J10" s="39"/>
      <c r="K10" s="16"/>
      <c r="L10" s="190"/>
      <c r="M10" s="242"/>
      <c r="N10" s="23"/>
      <c r="O10" s="199" t="s">
        <v>62</v>
      </c>
      <c r="P10" s="199"/>
      <c r="Q10" s="199"/>
      <c r="R10" s="199"/>
      <c r="S10" s="199"/>
      <c r="T10" s="18"/>
      <c r="U10" s="179">
        <f t="shared" si="1"/>
        <v>2</v>
      </c>
      <c r="V10" s="192"/>
      <c r="W10" s="30"/>
      <c r="X10" s="179">
        <f>U10+'7月'!X10:Y10</f>
        <v>26</v>
      </c>
      <c r="Y10" s="180"/>
      <c r="Z10" s="19"/>
      <c r="AA10" s="2">
        <v>22</v>
      </c>
      <c r="AB10" s="4" t="s">
        <v>62</v>
      </c>
      <c r="AC10" s="4" t="s">
        <v>62</v>
      </c>
    </row>
    <row r="11" spans="1:29" ht="24" customHeight="1">
      <c r="A11" s="13">
        <v>40034</v>
      </c>
      <c r="B11" s="12" t="str">
        <f t="shared" si="0"/>
        <v>日</v>
      </c>
      <c r="C11" s="39"/>
      <c r="D11" s="39"/>
      <c r="E11" s="39"/>
      <c r="F11" s="39"/>
      <c r="G11" s="39"/>
      <c r="H11" s="39"/>
      <c r="I11" s="39"/>
      <c r="J11" s="39"/>
      <c r="K11" s="16"/>
      <c r="L11" s="190"/>
      <c r="M11" s="242"/>
      <c r="N11" s="23"/>
      <c r="O11" s="199" t="s">
        <v>63</v>
      </c>
      <c r="P11" s="199"/>
      <c r="Q11" s="199"/>
      <c r="R11" s="199"/>
      <c r="S11" s="199"/>
      <c r="T11" s="18"/>
      <c r="U11" s="179">
        <f t="shared" si="1"/>
        <v>2</v>
      </c>
      <c r="V11" s="192"/>
      <c r="W11" s="30"/>
      <c r="X11" s="179">
        <f>U11+'7月'!X11:Y11</f>
        <v>26</v>
      </c>
      <c r="Y11" s="180"/>
      <c r="Z11" s="19"/>
      <c r="AA11" s="2">
        <v>24</v>
      </c>
      <c r="AB11" s="4" t="s">
        <v>102</v>
      </c>
      <c r="AC11" s="4" t="s">
        <v>102</v>
      </c>
    </row>
    <row r="12" spans="1:29" ht="24" customHeight="1">
      <c r="A12" s="13">
        <v>40035</v>
      </c>
      <c r="B12" s="12" t="str">
        <f t="shared" si="0"/>
        <v>月</v>
      </c>
      <c r="C12" s="15" t="s">
        <v>2</v>
      </c>
      <c r="D12" s="15" t="s">
        <v>2</v>
      </c>
      <c r="E12" s="15" t="s">
        <v>2</v>
      </c>
      <c r="F12" s="15" t="s">
        <v>2</v>
      </c>
      <c r="G12" s="73" t="s">
        <v>128</v>
      </c>
      <c r="H12" s="73" t="s">
        <v>128</v>
      </c>
      <c r="I12" s="73" t="s">
        <v>128</v>
      </c>
      <c r="J12" s="73" t="s">
        <v>128</v>
      </c>
      <c r="K12" s="16"/>
      <c r="L12" s="190"/>
      <c r="M12" s="242"/>
      <c r="N12" s="23"/>
      <c r="O12" s="199" t="s">
        <v>11</v>
      </c>
      <c r="P12" s="199"/>
      <c r="Q12" s="199"/>
      <c r="R12" s="199"/>
      <c r="S12" s="199"/>
      <c r="T12" s="18"/>
      <c r="U12" s="179">
        <f t="shared" si="1"/>
        <v>0</v>
      </c>
      <c r="V12" s="192"/>
      <c r="W12" s="30"/>
      <c r="X12" s="179">
        <f>U12+'7月'!X12:Y12</f>
        <v>30</v>
      </c>
      <c r="Y12" s="180"/>
      <c r="Z12" s="19"/>
      <c r="AA12" s="2">
        <v>18</v>
      </c>
      <c r="AB12" s="4" t="s">
        <v>32</v>
      </c>
      <c r="AC12" s="4" t="s">
        <v>32</v>
      </c>
    </row>
    <row r="13" spans="1:29" ht="24" customHeight="1">
      <c r="A13" s="13">
        <v>40036</v>
      </c>
      <c r="B13" s="12" t="str">
        <f t="shared" si="0"/>
        <v>火</v>
      </c>
      <c r="C13" s="15" t="s">
        <v>2</v>
      </c>
      <c r="D13" s="15" t="s">
        <v>2</v>
      </c>
      <c r="E13" s="15" t="s">
        <v>2</v>
      </c>
      <c r="F13" s="15" t="s">
        <v>2</v>
      </c>
      <c r="G13" s="73" t="s">
        <v>128</v>
      </c>
      <c r="H13" s="73" t="s">
        <v>128</v>
      </c>
      <c r="I13" s="73" t="s">
        <v>128</v>
      </c>
      <c r="J13" s="73" t="s">
        <v>128</v>
      </c>
      <c r="K13" s="16"/>
      <c r="L13" s="190"/>
      <c r="M13" s="242"/>
      <c r="N13" s="23"/>
      <c r="O13" s="199" t="s">
        <v>64</v>
      </c>
      <c r="P13" s="199"/>
      <c r="Q13" s="199"/>
      <c r="R13" s="199"/>
      <c r="S13" s="199"/>
      <c r="T13" s="18"/>
      <c r="U13" s="179">
        <f t="shared" si="1"/>
        <v>2</v>
      </c>
      <c r="V13" s="192"/>
      <c r="W13" s="30"/>
      <c r="X13" s="179">
        <f>U13+'7月'!X13:Y13</f>
        <v>15</v>
      </c>
      <c r="Y13" s="180"/>
      <c r="Z13" s="19"/>
      <c r="AB13" s="4" t="s">
        <v>103</v>
      </c>
      <c r="AC13" s="4" t="s">
        <v>103</v>
      </c>
    </row>
    <row r="14" spans="1:29" ht="24" customHeight="1">
      <c r="A14" s="13">
        <v>40037</v>
      </c>
      <c r="B14" s="12" t="str">
        <f t="shared" si="0"/>
        <v>水</v>
      </c>
      <c r="C14" s="39"/>
      <c r="D14" s="39"/>
      <c r="E14" s="39"/>
      <c r="F14" s="39"/>
      <c r="G14" s="39"/>
      <c r="H14" s="39"/>
      <c r="I14" s="39"/>
      <c r="J14" s="39"/>
      <c r="K14" s="16"/>
      <c r="L14" s="190"/>
      <c r="M14" s="242"/>
      <c r="N14" s="23"/>
      <c r="O14" s="199" t="s">
        <v>21</v>
      </c>
      <c r="P14" s="199"/>
      <c r="Q14" s="199"/>
      <c r="R14" s="199"/>
      <c r="S14" s="199"/>
      <c r="T14" s="18"/>
      <c r="U14" s="179">
        <f t="shared" si="1"/>
        <v>3</v>
      </c>
      <c r="V14" s="192"/>
      <c r="W14" s="30"/>
      <c r="X14" s="179">
        <f>U14+'7月'!X14:Y14</f>
        <v>21</v>
      </c>
      <c r="Y14" s="180"/>
      <c r="Z14" s="19"/>
      <c r="AB14" s="4" t="s">
        <v>28</v>
      </c>
      <c r="AC14" s="4" t="s">
        <v>28</v>
      </c>
    </row>
    <row r="15" spans="1:29" ht="24" customHeight="1">
      <c r="A15" s="13">
        <v>40038</v>
      </c>
      <c r="B15" s="12" t="str">
        <f t="shared" si="0"/>
        <v>木</v>
      </c>
      <c r="C15" s="39"/>
      <c r="D15" s="39"/>
      <c r="E15" s="39"/>
      <c r="F15" s="39"/>
      <c r="G15" s="39"/>
      <c r="H15" s="39"/>
      <c r="I15" s="39"/>
      <c r="J15" s="39"/>
      <c r="K15" s="16"/>
      <c r="L15" s="190"/>
      <c r="M15" s="242"/>
      <c r="N15" s="23"/>
      <c r="O15" s="199" t="s">
        <v>2</v>
      </c>
      <c r="P15" s="199"/>
      <c r="Q15" s="199"/>
      <c r="R15" s="199"/>
      <c r="S15" s="199"/>
      <c r="T15" s="18"/>
      <c r="U15" s="179">
        <f t="shared" si="1"/>
        <v>13</v>
      </c>
      <c r="V15" s="192"/>
      <c r="W15" s="30"/>
      <c r="X15" s="179">
        <f>U15+'7月'!X15:Y15</f>
        <v>23</v>
      </c>
      <c r="Y15" s="180"/>
      <c r="Z15" s="19"/>
      <c r="AB15" s="4" t="s">
        <v>2</v>
      </c>
      <c r="AC15" s="4" t="s">
        <v>2</v>
      </c>
    </row>
    <row r="16" spans="1:29" ht="24" customHeight="1">
      <c r="A16" s="13">
        <v>40039</v>
      </c>
      <c r="B16" s="12" t="str">
        <f t="shared" si="0"/>
        <v>金</v>
      </c>
      <c r="C16" s="39"/>
      <c r="D16" s="39"/>
      <c r="E16" s="39"/>
      <c r="F16" s="39"/>
      <c r="G16" s="39"/>
      <c r="H16" s="39"/>
      <c r="I16" s="39"/>
      <c r="J16" s="39"/>
      <c r="K16" s="16"/>
      <c r="L16" s="190"/>
      <c r="M16" s="242"/>
      <c r="N16" s="23"/>
      <c r="O16" s="199"/>
      <c r="P16" s="199"/>
      <c r="Q16" s="199"/>
      <c r="R16" s="199"/>
      <c r="S16" s="199"/>
      <c r="T16" s="18"/>
      <c r="U16" s="179"/>
      <c r="V16" s="192"/>
      <c r="W16" s="30"/>
      <c r="X16" s="179"/>
      <c r="Y16" s="180"/>
      <c r="Z16" s="19"/>
      <c r="AB16" s="4"/>
      <c r="AC16" s="4"/>
    </row>
    <row r="17" spans="1:30" ht="24" customHeight="1">
      <c r="A17" s="13">
        <v>40040</v>
      </c>
      <c r="B17" s="12" t="str">
        <f t="shared" si="0"/>
        <v>土</v>
      </c>
      <c r="C17" s="39"/>
      <c r="D17" s="39"/>
      <c r="E17" s="39"/>
      <c r="F17" s="39"/>
      <c r="G17" s="39"/>
      <c r="H17" s="39"/>
      <c r="I17" s="39"/>
      <c r="J17" s="39"/>
      <c r="K17" s="16"/>
      <c r="L17" s="190"/>
      <c r="M17" s="242"/>
      <c r="N17" s="22"/>
      <c r="O17" s="224"/>
      <c r="P17" s="225"/>
      <c r="Q17" s="225"/>
      <c r="R17" s="225"/>
      <c r="S17" s="225"/>
      <c r="T17" s="24"/>
      <c r="U17" s="179"/>
      <c r="V17" s="192"/>
      <c r="W17" s="30"/>
      <c r="X17" s="179"/>
      <c r="Y17" s="180"/>
      <c r="Z17" s="24"/>
      <c r="AA17" s="2">
        <v>35</v>
      </c>
      <c r="AB17" s="4"/>
      <c r="AC17" s="4"/>
      <c r="AD17" s="7"/>
    </row>
    <row r="18" spans="1:29" ht="24" customHeight="1">
      <c r="A18" s="13">
        <v>40041</v>
      </c>
      <c r="B18" s="12" t="str">
        <f t="shared" si="0"/>
        <v>日</v>
      </c>
      <c r="C18" s="39"/>
      <c r="D18" s="39"/>
      <c r="E18" s="39"/>
      <c r="F18" s="39"/>
      <c r="G18" s="39"/>
      <c r="H18" s="39"/>
      <c r="I18" s="39"/>
      <c r="J18" s="39"/>
      <c r="K18" s="16"/>
      <c r="L18" s="190"/>
      <c r="M18" s="242"/>
      <c r="N18" s="25"/>
      <c r="O18" s="224"/>
      <c r="P18" s="225"/>
      <c r="Q18" s="225"/>
      <c r="R18" s="225"/>
      <c r="S18" s="225"/>
      <c r="T18" s="16"/>
      <c r="U18" s="179"/>
      <c r="V18" s="192"/>
      <c r="W18" s="30"/>
      <c r="X18" s="179"/>
      <c r="Y18" s="180"/>
      <c r="Z18" s="24"/>
      <c r="AA18" s="2">
        <v>11</v>
      </c>
      <c r="AB18" s="4"/>
      <c r="AC18" s="4"/>
    </row>
    <row r="19" spans="1:29" ht="24" customHeight="1">
      <c r="A19" s="13">
        <v>40042</v>
      </c>
      <c r="B19" s="12" t="str">
        <f t="shared" si="0"/>
        <v>月</v>
      </c>
      <c r="C19" s="61" t="s">
        <v>2</v>
      </c>
      <c r="D19" s="61" t="s">
        <v>47</v>
      </c>
      <c r="E19" s="76" t="s">
        <v>50</v>
      </c>
      <c r="F19" s="76" t="s">
        <v>50</v>
      </c>
      <c r="G19" s="73" t="s">
        <v>128</v>
      </c>
      <c r="H19" s="73" t="s">
        <v>128</v>
      </c>
      <c r="I19" s="73" t="s">
        <v>128</v>
      </c>
      <c r="J19" s="73" t="s">
        <v>128</v>
      </c>
      <c r="K19" s="16"/>
      <c r="L19" s="190"/>
      <c r="M19" s="243"/>
      <c r="N19" s="26"/>
      <c r="O19" s="199" t="s">
        <v>5</v>
      </c>
      <c r="P19" s="199"/>
      <c r="Q19" s="199"/>
      <c r="R19" s="199"/>
      <c r="S19" s="199"/>
      <c r="T19" s="18"/>
      <c r="U19" s="179">
        <f>SUM(U7:U18)</f>
        <v>27</v>
      </c>
      <c r="V19" s="192"/>
      <c r="W19" s="30"/>
      <c r="X19" s="179">
        <f>SUM(X7:Y18)</f>
        <v>221</v>
      </c>
      <c r="Y19" s="180"/>
      <c r="Z19" s="19"/>
      <c r="AB19" s="6"/>
      <c r="AC19" s="6"/>
    </row>
    <row r="20" spans="1:29" ht="24" customHeight="1">
      <c r="A20" s="13">
        <v>40043</v>
      </c>
      <c r="B20" s="12" t="str">
        <f aca="true" t="shared" si="2" ref="B20:B27">TEXT(WEEKDAY(A20),"aaa")</f>
        <v>火</v>
      </c>
      <c r="C20" s="61" t="s">
        <v>2</v>
      </c>
      <c r="D20" s="15" t="s">
        <v>108</v>
      </c>
      <c r="E20" s="74" t="s">
        <v>53</v>
      </c>
      <c r="F20" s="74" t="s">
        <v>53</v>
      </c>
      <c r="G20" s="73" t="s">
        <v>128</v>
      </c>
      <c r="H20" s="73" t="s">
        <v>128</v>
      </c>
      <c r="I20" s="73" t="s">
        <v>128</v>
      </c>
      <c r="J20" s="73" t="s">
        <v>128</v>
      </c>
      <c r="K20" s="16"/>
      <c r="L20" s="190"/>
      <c r="M20" s="189" t="s">
        <v>26</v>
      </c>
      <c r="N20" s="27"/>
      <c r="O20" s="280" t="s">
        <v>13</v>
      </c>
      <c r="P20" s="281"/>
      <c r="Q20" s="281"/>
      <c r="R20" s="281"/>
      <c r="S20" s="281"/>
      <c r="T20" s="18"/>
      <c r="U20" s="179">
        <f aca="true" t="shared" si="3" ref="U20:U27">COUNTIF($C$3:$J$39,AB20)</f>
        <v>8</v>
      </c>
      <c r="V20" s="192"/>
      <c r="W20" s="30"/>
      <c r="X20" s="179">
        <f>U20+'7月'!X20:Y20</f>
        <v>46</v>
      </c>
      <c r="Y20" s="180"/>
      <c r="Z20" s="19"/>
      <c r="AA20" s="2">
        <v>19</v>
      </c>
      <c r="AB20" s="4" t="s">
        <v>50</v>
      </c>
      <c r="AC20" s="4" t="s">
        <v>50</v>
      </c>
    </row>
    <row r="21" spans="1:29" ht="24" customHeight="1">
      <c r="A21" s="13">
        <v>40044</v>
      </c>
      <c r="B21" s="12" t="str">
        <f t="shared" si="2"/>
        <v>水</v>
      </c>
      <c r="C21" s="61" t="s">
        <v>2</v>
      </c>
      <c r="D21" s="75" t="s">
        <v>28</v>
      </c>
      <c r="E21" s="74" t="s">
        <v>29</v>
      </c>
      <c r="F21" s="74" t="s">
        <v>29</v>
      </c>
      <c r="G21" s="73" t="s">
        <v>128</v>
      </c>
      <c r="H21" s="73" t="s">
        <v>128</v>
      </c>
      <c r="I21" s="73" t="s">
        <v>128</v>
      </c>
      <c r="J21" s="73" t="s">
        <v>128</v>
      </c>
      <c r="K21" s="16"/>
      <c r="L21" s="190"/>
      <c r="M21" s="190"/>
      <c r="N21" s="26"/>
      <c r="O21" s="280" t="s">
        <v>65</v>
      </c>
      <c r="P21" s="281"/>
      <c r="Q21" s="281"/>
      <c r="R21" s="281"/>
      <c r="S21" s="281"/>
      <c r="T21" s="18"/>
      <c r="U21" s="179">
        <f t="shared" si="3"/>
        <v>6</v>
      </c>
      <c r="V21" s="192"/>
      <c r="W21" s="30"/>
      <c r="X21" s="179">
        <f>U21+'7月'!X21:Y21</f>
        <v>50</v>
      </c>
      <c r="Y21" s="180"/>
      <c r="Z21" s="19"/>
      <c r="AA21" s="2">
        <v>35</v>
      </c>
      <c r="AB21" s="4" t="s">
        <v>104</v>
      </c>
      <c r="AC21" s="4" t="s">
        <v>104</v>
      </c>
    </row>
    <row r="22" spans="1:29" ht="24" customHeight="1">
      <c r="A22" s="13">
        <v>40045</v>
      </c>
      <c r="B22" s="12" t="str">
        <f t="shared" si="2"/>
        <v>木</v>
      </c>
      <c r="C22" s="61" t="s">
        <v>2</v>
      </c>
      <c r="D22" s="15" t="s">
        <v>68</v>
      </c>
      <c r="E22" s="74" t="s">
        <v>54</v>
      </c>
      <c r="F22" s="74" t="s">
        <v>54</v>
      </c>
      <c r="G22" s="73" t="s">
        <v>128</v>
      </c>
      <c r="H22" s="73" t="s">
        <v>128</v>
      </c>
      <c r="I22" s="73" t="s">
        <v>128</v>
      </c>
      <c r="J22" s="73" t="s">
        <v>128</v>
      </c>
      <c r="K22" s="16"/>
      <c r="L22" s="190"/>
      <c r="M22" s="190"/>
      <c r="N22" s="28"/>
      <c r="O22" s="280" t="s">
        <v>45</v>
      </c>
      <c r="P22" s="281"/>
      <c r="Q22" s="281"/>
      <c r="R22" s="281"/>
      <c r="S22" s="281"/>
      <c r="T22" s="18"/>
      <c r="U22" s="179">
        <f t="shared" si="3"/>
        <v>6</v>
      </c>
      <c r="V22" s="192"/>
      <c r="W22" s="30"/>
      <c r="X22" s="179">
        <f>U22+'7月'!X22:Y22</f>
        <v>51</v>
      </c>
      <c r="Y22" s="180"/>
      <c r="Z22" s="19"/>
      <c r="AA22" s="2">
        <v>45</v>
      </c>
      <c r="AB22" s="4" t="s">
        <v>53</v>
      </c>
      <c r="AC22" s="4" t="s">
        <v>53</v>
      </c>
    </row>
    <row r="23" spans="1:29" ht="24" customHeight="1">
      <c r="A23" s="13">
        <v>40046</v>
      </c>
      <c r="B23" s="12" t="str">
        <f t="shared" si="2"/>
        <v>金</v>
      </c>
      <c r="C23" s="61" t="s">
        <v>2</v>
      </c>
      <c r="D23" s="15" t="s">
        <v>55</v>
      </c>
      <c r="E23" s="76" t="s">
        <v>104</v>
      </c>
      <c r="F23" s="76" t="s">
        <v>104</v>
      </c>
      <c r="G23" s="73" t="s">
        <v>128</v>
      </c>
      <c r="H23" s="73" t="s">
        <v>128</v>
      </c>
      <c r="I23" s="73" t="s">
        <v>128</v>
      </c>
      <c r="J23" s="73" t="s">
        <v>128</v>
      </c>
      <c r="K23" s="16"/>
      <c r="L23" s="190"/>
      <c r="M23" s="190"/>
      <c r="N23" s="28"/>
      <c r="O23" s="283" t="s">
        <v>52</v>
      </c>
      <c r="P23" s="284"/>
      <c r="Q23" s="284"/>
      <c r="R23" s="284"/>
      <c r="S23" s="284"/>
      <c r="T23" s="18"/>
      <c r="U23" s="179">
        <f t="shared" si="3"/>
        <v>0</v>
      </c>
      <c r="V23" s="192"/>
      <c r="W23" s="30"/>
      <c r="X23" s="179">
        <f>U23+'7月'!X23:Y23</f>
        <v>22</v>
      </c>
      <c r="Y23" s="180"/>
      <c r="Z23" s="19"/>
      <c r="AA23" s="2">
        <v>40</v>
      </c>
      <c r="AB23" s="4" t="s">
        <v>51</v>
      </c>
      <c r="AC23" s="4" t="s">
        <v>51</v>
      </c>
    </row>
    <row r="24" spans="1:30" ht="24" customHeight="1">
      <c r="A24" s="13">
        <v>40047</v>
      </c>
      <c r="B24" s="12" t="str">
        <f t="shared" si="2"/>
        <v>土</v>
      </c>
      <c r="C24" s="39"/>
      <c r="D24" s="39"/>
      <c r="E24" s="39"/>
      <c r="F24" s="39"/>
      <c r="G24" s="39"/>
      <c r="H24" s="39"/>
      <c r="I24" s="39"/>
      <c r="J24" s="39"/>
      <c r="K24" s="16"/>
      <c r="L24" s="190"/>
      <c r="M24" s="190"/>
      <c r="N24" s="22"/>
      <c r="O24" s="200" t="s">
        <v>46</v>
      </c>
      <c r="P24" s="285"/>
      <c r="Q24" s="285"/>
      <c r="R24" s="285"/>
      <c r="S24" s="285"/>
      <c r="T24" s="24"/>
      <c r="U24" s="179">
        <f t="shared" si="3"/>
        <v>6</v>
      </c>
      <c r="V24" s="192"/>
      <c r="W24" s="30"/>
      <c r="X24" s="179">
        <f>U24+'7月'!X24:Y24</f>
        <v>19</v>
      </c>
      <c r="Y24" s="180"/>
      <c r="Z24" s="24"/>
      <c r="AA24" s="2">
        <v>61</v>
      </c>
      <c r="AB24" s="5" t="s">
        <v>54</v>
      </c>
      <c r="AC24" s="5" t="s">
        <v>54</v>
      </c>
      <c r="AD24" s="14"/>
    </row>
    <row r="25" spans="1:29" ht="24" customHeight="1">
      <c r="A25" s="13">
        <v>40048</v>
      </c>
      <c r="B25" s="12" t="str">
        <f t="shared" si="2"/>
        <v>日</v>
      </c>
      <c r="C25" s="39"/>
      <c r="D25" s="39"/>
      <c r="E25" s="39"/>
      <c r="F25" s="39"/>
      <c r="G25" s="39"/>
      <c r="H25" s="39"/>
      <c r="I25" s="39"/>
      <c r="J25" s="39"/>
      <c r="K25" s="16"/>
      <c r="L25" s="190"/>
      <c r="M25" s="190"/>
      <c r="N25" s="22"/>
      <c r="O25" s="283" t="s">
        <v>66</v>
      </c>
      <c r="P25" s="284"/>
      <c r="Q25" s="284"/>
      <c r="R25" s="284"/>
      <c r="S25" s="284"/>
      <c r="T25" s="24"/>
      <c r="U25" s="179">
        <f t="shared" si="3"/>
        <v>0</v>
      </c>
      <c r="V25" s="192"/>
      <c r="W25" s="30"/>
      <c r="X25" s="179">
        <f>U25+'7月'!X25:Y25</f>
        <v>0</v>
      </c>
      <c r="Y25" s="180"/>
      <c r="Z25" s="24"/>
      <c r="AA25" s="2">
        <v>133</v>
      </c>
      <c r="AB25" s="4" t="s">
        <v>105</v>
      </c>
      <c r="AC25" s="4" t="s">
        <v>105</v>
      </c>
    </row>
    <row r="26" spans="1:29" ht="24" customHeight="1">
      <c r="A26" s="13">
        <v>40049</v>
      </c>
      <c r="B26" s="12" t="str">
        <f t="shared" si="2"/>
        <v>月</v>
      </c>
      <c r="C26" s="61" t="s">
        <v>20</v>
      </c>
      <c r="D26" s="61" t="s">
        <v>47</v>
      </c>
      <c r="E26" s="76" t="s">
        <v>50</v>
      </c>
      <c r="F26" s="76" t="s">
        <v>50</v>
      </c>
      <c r="G26" s="73" t="s">
        <v>128</v>
      </c>
      <c r="H26" s="73" t="s">
        <v>128</v>
      </c>
      <c r="I26" s="73" t="s">
        <v>128</v>
      </c>
      <c r="J26" s="73" t="s">
        <v>128</v>
      </c>
      <c r="K26" s="16"/>
      <c r="L26" s="190"/>
      <c r="M26" s="190"/>
      <c r="N26" s="22"/>
      <c r="O26" s="280" t="s">
        <v>25</v>
      </c>
      <c r="P26" s="281"/>
      <c r="Q26" s="281"/>
      <c r="R26" s="281"/>
      <c r="S26" s="281"/>
      <c r="T26" s="24"/>
      <c r="U26" s="179">
        <f t="shared" si="3"/>
        <v>6</v>
      </c>
      <c r="V26" s="192"/>
      <c r="W26" s="30"/>
      <c r="X26" s="179">
        <f>U26+'7月'!X26:Y26</f>
        <v>50</v>
      </c>
      <c r="Y26" s="180"/>
      <c r="Z26" s="24"/>
      <c r="AA26" s="2">
        <v>69</v>
      </c>
      <c r="AB26" s="4" t="s">
        <v>29</v>
      </c>
      <c r="AC26" s="4" t="s">
        <v>29</v>
      </c>
    </row>
    <row r="27" spans="1:29" ht="24" customHeight="1">
      <c r="A27" s="13">
        <v>40050</v>
      </c>
      <c r="B27" s="12" t="str">
        <f t="shared" si="2"/>
        <v>火</v>
      </c>
      <c r="C27" s="15" t="s">
        <v>127</v>
      </c>
      <c r="D27" s="15" t="s">
        <v>108</v>
      </c>
      <c r="E27" s="74" t="s">
        <v>53</v>
      </c>
      <c r="F27" s="74" t="s">
        <v>53</v>
      </c>
      <c r="G27" s="73" t="s">
        <v>128</v>
      </c>
      <c r="H27" s="73" t="s">
        <v>128</v>
      </c>
      <c r="I27" s="73" t="s">
        <v>128</v>
      </c>
      <c r="J27" s="73" t="s">
        <v>128</v>
      </c>
      <c r="K27" s="16"/>
      <c r="L27" s="190"/>
      <c r="M27" s="242"/>
      <c r="N27" s="22"/>
      <c r="O27" s="200" t="s">
        <v>14</v>
      </c>
      <c r="P27" s="285"/>
      <c r="Q27" s="285"/>
      <c r="R27" s="285"/>
      <c r="S27" s="285"/>
      <c r="T27" s="24"/>
      <c r="U27" s="179">
        <f t="shared" si="3"/>
        <v>0</v>
      </c>
      <c r="V27" s="192"/>
      <c r="W27" s="30"/>
      <c r="X27" s="179">
        <f>U27+'7月'!X27:Y27</f>
        <v>9</v>
      </c>
      <c r="Y27" s="180"/>
      <c r="Z27" s="24"/>
      <c r="AB27" s="4" t="s">
        <v>1</v>
      </c>
      <c r="AC27" s="4" t="s">
        <v>1</v>
      </c>
    </row>
    <row r="28" spans="1:29" ht="24" customHeight="1">
      <c r="A28" s="13">
        <v>40051</v>
      </c>
      <c r="B28" s="12" t="str">
        <f aca="true" t="shared" si="4" ref="B28:B33">TEXT(WEEKDAY(A28),"aaa")</f>
        <v>水</v>
      </c>
      <c r="C28" s="75" t="s">
        <v>103</v>
      </c>
      <c r="D28" s="75" t="s">
        <v>28</v>
      </c>
      <c r="E28" s="74" t="s">
        <v>29</v>
      </c>
      <c r="F28" s="74" t="s">
        <v>29</v>
      </c>
      <c r="G28" s="73" t="s">
        <v>128</v>
      </c>
      <c r="H28" s="73" t="s">
        <v>128</v>
      </c>
      <c r="I28" s="73" t="s">
        <v>128</v>
      </c>
      <c r="J28" s="73" t="s">
        <v>128</v>
      </c>
      <c r="K28" s="16"/>
      <c r="L28" s="191"/>
      <c r="M28" s="243"/>
      <c r="N28" s="26"/>
      <c r="O28" s="199" t="s">
        <v>5</v>
      </c>
      <c r="P28" s="199"/>
      <c r="Q28" s="199"/>
      <c r="R28" s="199"/>
      <c r="S28" s="199"/>
      <c r="T28" s="18"/>
      <c r="U28" s="179">
        <f>SUM(U20:U27)</f>
        <v>32</v>
      </c>
      <c r="V28" s="192"/>
      <c r="W28" s="30"/>
      <c r="X28" s="179">
        <f>SUM(X20:Y27)</f>
        <v>247</v>
      </c>
      <c r="Y28" s="192"/>
      <c r="Z28" s="19"/>
      <c r="AB28" s="6"/>
      <c r="AC28" s="6"/>
    </row>
    <row r="29" spans="1:29" ht="24" customHeight="1">
      <c r="A29" s="13">
        <v>40052</v>
      </c>
      <c r="B29" s="12" t="str">
        <f t="shared" si="4"/>
        <v>木</v>
      </c>
      <c r="C29" s="15" t="s">
        <v>62</v>
      </c>
      <c r="D29" s="15" t="s">
        <v>68</v>
      </c>
      <c r="E29" s="74" t="s">
        <v>54</v>
      </c>
      <c r="F29" s="74" t="s">
        <v>54</v>
      </c>
      <c r="G29" s="73" t="s">
        <v>128</v>
      </c>
      <c r="H29" s="73" t="s">
        <v>128</v>
      </c>
      <c r="I29" s="73" t="s">
        <v>128</v>
      </c>
      <c r="J29" s="73" t="s">
        <v>128</v>
      </c>
      <c r="K29" s="16"/>
      <c r="L29" s="189" t="s">
        <v>33</v>
      </c>
      <c r="M29" s="226" t="s">
        <v>23</v>
      </c>
      <c r="N29" s="27"/>
      <c r="O29" s="224" t="s">
        <v>67</v>
      </c>
      <c r="P29" s="225"/>
      <c r="Q29" s="225"/>
      <c r="R29" s="225"/>
      <c r="S29" s="225"/>
      <c r="T29" s="18"/>
      <c r="U29" s="179">
        <f aca="true" t="shared" si="5" ref="U29:U35">COUNTIF($C$3:$J$39,AB29)</f>
        <v>4</v>
      </c>
      <c r="V29" s="192"/>
      <c r="W29" s="30"/>
      <c r="X29" s="179">
        <f>U29+'7月'!X29:Y29</f>
        <v>13</v>
      </c>
      <c r="Y29" s="180"/>
      <c r="Z29" s="19"/>
      <c r="AA29" s="2">
        <v>13</v>
      </c>
      <c r="AB29" s="4" t="s">
        <v>47</v>
      </c>
      <c r="AC29" s="4" t="s">
        <v>47</v>
      </c>
    </row>
    <row r="30" spans="1:29" ht="24" customHeight="1">
      <c r="A30" s="13">
        <v>40053</v>
      </c>
      <c r="B30" s="12" t="str">
        <f t="shared" si="4"/>
        <v>金</v>
      </c>
      <c r="C30" s="15" t="s">
        <v>0</v>
      </c>
      <c r="D30" s="15" t="s">
        <v>55</v>
      </c>
      <c r="E30" s="76" t="s">
        <v>104</v>
      </c>
      <c r="F30" s="76" t="s">
        <v>104</v>
      </c>
      <c r="G30" s="73" t="s">
        <v>128</v>
      </c>
      <c r="H30" s="73" t="s">
        <v>128</v>
      </c>
      <c r="I30" s="73" t="s">
        <v>128</v>
      </c>
      <c r="J30" s="73" t="s">
        <v>128</v>
      </c>
      <c r="K30" s="16"/>
      <c r="L30" s="190"/>
      <c r="M30" s="227"/>
      <c r="N30" s="27"/>
      <c r="O30" s="224" t="s">
        <v>48</v>
      </c>
      <c r="P30" s="225"/>
      <c r="Q30" s="225"/>
      <c r="R30" s="225"/>
      <c r="S30" s="225"/>
      <c r="T30" s="18"/>
      <c r="U30" s="179">
        <f t="shared" si="5"/>
        <v>3</v>
      </c>
      <c r="V30" s="192"/>
      <c r="W30" s="30"/>
      <c r="X30" s="179">
        <f>U30+'7月'!X30:Y30</f>
        <v>14</v>
      </c>
      <c r="Y30" s="180"/>
      <c r="Z30" s="19"/>
      <c r="AA30" s="2">
        <v>40</v>
      </c>
      <c r="AB30" s="4" t="s">
        <v>55</v>
      </c>
      <c r="AC30" s="4" t="s">
        <v>55</v>
      </c>
    </row>
    <row r="31" spans="1:29" ht="24" customHeight="1">
      <c r="A31" s="13">
        <v>40054</v>
      </c>
      <c r="B31" s="12" t="str">
        <f t="shared" si="4"/>
        <v>土</v>
      </c>
      <c r="C31" s="39"/>
      <c r="D31" s="39"/>
      <c r="E31" s="39"/>
      <c r="F31" s="39"/>
      <c r="G31" s="39"/>
      <c r="H31" s="39"/>
      <c r="I31" s="39"/>
      <c r="J31" s="39"/>
      <c r="K31" s="16"/>
      <c r="L31" s="190"/>
      <c r="M31" s="227"/>
      <c r="N31" s="27"/>
      <c r="O31" s="224" t="s">
        <v>68</v>
      </c>
      <c r="P31" s="225"/>
      <c r="Q31" s="225"/>
      <c r="R31" s="225"/>
      <c r="S31" s="225"/>
      <c r="T31" s="18"/>
      <c r="U31" s="179">
        <f t="shared" si="5"/>
        <v>3</v>
      </c>
      <c r="V31" s="192"/>
      <c r="W31" s="30"/>
      <c r="X31" s="179">
        <f>U31+'7月'!X31:Y31</f>
        <v>14</v>
      </c>
      <c r="Y31" s="180"/>
      <c r="Z31" s="19"/>
      <c r="AA31" s="2">
        <v>20</v>
      </c>
      <c r="AB31" s="4" t="s">
        <v>68</v>
      </c>
      <c r="AC31" s="4" t="s">
        <v>68</v>
      </c>
    </row>
    <row r="32" spans="1:29" ht="24" customHeight="1">
      <c r="A32" s="13">
        <v>40055</v>
      </c>
      <c r="B32" s="12" t="str">
        <f t="shared" si="4"/>
        <v>日</v>
      </c>
      <c r="C32" s="39"/>
      <c r="D32" s="39"/>
      <c r="E32" s="39"/>
      <c r="F32" s="39"/>
      <c r="G32" s="39"/>
      <c r="H32" s="39"/>
      <c r="I32" s="39"/>
      <c r="J32" s="39"/>
      <c r="K32" s="16"/>
      <c r="L32" s="190"/>
      <c r="M32" s="227"/>
      <c r="N32" s="27"/>
      <c r="O32" s="222" t="s">
        <v>69</v>
      </c>
      <c r="P32" s="223"/>
      <c r="Q32" s="223"/>
      <c r="R32" s="223"/>
      <c r="S32" s="223"/>
      <c r="T32" s="18"/>
      <c r="U32" s="179">
        <f t="shared" si="5"/>
        <v>0</v>
      </c>
      <c r="V32" s="192"/>
      <c r="W32" s="30"/>
      <c r="X32" s="179">
        <f>U32+'7月'!X32:Y32</f>
        <v>0</v>
      </c>
      <c r="Y32" s="180"/>
      <c r="Z32" s="19"/>
      <c r="AA32" s="2">
        <v>20</v>
      </c>
      <c r="AB32" s="4" t="s">
        <v>107</v>
      </c>
      <c r="AC32" s="4" t="s">
        <v>107</v>
      </c>
    </row>
    <row r="33" spans="1:29" ht="24" customHeight="1">
      <c r="A33" s="13">
        <v>40056</v>
      </c>
      <c r="B33" s="12" t="str">
        <f t="shared" si="4"/>
        <v>月</v>
      </c>
      <c r="C33" s="61" t="s">
        <v>20</v>
      </c>
      <c r="D33" s="61" t="s">
        <v>47</v>
      </c>
      <c r="E33" s="76" t="s">
        <v>50</v>
      </c>
      <c r="F33" s="76" t="s">
        <v>50</v>
      </c>
      <c r="G33" s="73" t="s">
        <v>128</v>
      </c>
      <c r="H33" s="73" t="s">
        <v>128</v>
      </c>
      <c r="I33" s="73" t="s">
        <v>128</v>
      </c>
      <c r="J33" s="73" t="s">
        <v>128</v>
      </c>
      <c r="K33" s="16"/>
      <c r="L33" s="190"/>
      <c r="M33" s="227"/>
      <c r="N33" s="27"/>
      <c r="O33" s="224" t="s">
        <v>70</v>
      </c>
      <c r="P33" s="225"/>
      <c r="Q33" s="225"/>
      <c r="R33" s="225"/>
      <c r="S33" s="225"/>
      <c r="T33" s="18"/>
      <c r="U33" s="179">
        <f t="shared" si="5"/>
        <v>3</v>
      </c>
      <c r="V33" s="192"/>
      <c r="W33" s="30"/>
      <c r="X33" s="179">
        <f>U33+'7月'!X33:Y33</f>
        <v>14</v>
      </c>
      <c r="Y33" s="180"/>
      <c r="Z33" s="19"/>
      <c r="AA33" s="2">
        <v>67</v>
      </c>
      <c r="AB33" s="4" t="s">
        <v>108</v>
      </c>
      <c r="AC33" s="4" t="s">
        <v>108</v>
      </c>
    </row>
    <row r="34" spans="3:29" ht="24" customHeight="1" thickBot="1">
      <c r="C34" s="16"/>
      <c r="D34" s="16"/>
      <c r="E34" s="16"/>
      <c r="F34" s="16"/>
      <c r="G34" s="16"/>
      <c r="H34" s="16"/>
      <c r="I34" s="16"/>
      <c r="J34" s="16"/>
      <c r="K34" s="16"/>
      <c r="L34" s="190"/>
      <c r="M34" s="227"/>
      <c r="N34" s="22"/>
      <c r="O34" s="222" t="s">
        <v>71</v>
      </c>
      <c r="P34" s="223"/>
      <c r="Q34" s="223"/>
      <c r="R34" s="223"/>
      <c r="S34" s="223"/>
      <c r="T34" s="26"/>
      <c r="U34" s="179">
        <f t="shared" si="5"/>
        <v>0</v>
      </c>
      <c r="V34" s="192"/>
      <c r="W34" s="50"/>
      <c r="X34" s="179">
        <f>U34+'7月'!X34:Y34</f>
        <v>0</v>
      </c>
      <c r="Y34" s="180"/>
      <c r="Z34" s="24"/>
      <c r="AA34" s="2">
        <v>20</v>
      </c>
      <c r="AB34" s="4" t="s">
        <v>111</v>
      </c>
      <c r="AC34" s="4" t="s">
        <v>111</v>
      </c>
    </row>
    <row r="35" spans="1:29" ht="24" customHeight="1">
      <c r="A35" s="261" t="s">
        <v>89</v>
      </c>
      <c r="B35" s="47"/>
      <c r="C35" s="264" t="s">
        <v>87</v>
      </c>
      <c r="D35" s="265"/>
      <c r="E35" s="266"/>
      <c r="F35" s="48" t="s">
        <v>88</v>
      </c>
      <c r="G35" s="49" t="s">
        <v>16</v>
      </c>
      <c r="H35" s="16"/>
      <c r="I35" s="16"/>
      <c r="J35" s="16"/>
      <c r="K35" s="16"/>
      <c r="L35" s="190"/>
      <c r="M35" s="228"/>
      <c r="N35" s="22"/>
      <c r="O35" s="199" t="s">
        <v>72</v>
      </c>
      <c r="P35" s="201"/>
      <c r="Q35" s="201"/>
      <c r="R35" s="201"/>
      <c r="S35" s="201"/>
      <c r="T35" s="24"/>
      <c r="U35" s="179">
        <f t="shared" si="5"/>
        <v>0</v>
      </c>
      <c r="V35" s="192"/>
      <c r="W35" s="50"/>
      <c r="X35" s="179">
        <f>U35+'7月'!X35:Y35</f>
        <v>0</v>
      </c>
      <c r="Y35" s="180"/>
      <c r="Z35" s="31"/>
      <c r="AB35" s="5" t="s">
        <v>109</v>
      </c>
      <c r="AC35" s="5" t="s">
        <v>109</v>
      </c>
    </row>
    <row r="36" spans="1:29" ht="24" customHeight="1">
      <c r="A36" s="262"/>
      <c r="B36" s="267" t="s">
        <v>83</v>
      </c>
      <c r="C36" s="248" t="s">
        <v>78</v>
      </c>
      <c r="D36" s="248"/>
      <c r="E36" s="248"/>
      <c r="F36" s="43">
        <f>COUNTIF($C$3:$J$33,AB47)</f>
        <v>0</v>
      </c>
      <c r="G36" s="70">
        <f>F36+'7月'!G36</f>
        <v>0</v>
      </c>
      <c r="H36" s="16"/>
      <c r="I36" s="16"/>
      <c r="J36" s="16"/>
      <c r="K36" s="16"/>
      <c r="L36" s="190"/>
      <c r="M36" s="228"/>
      <c r="N36" s="22"/>
      <c r="O36" s="199"/>
      <c r="P36" s="201"/>
      <c r="Q36" s="201"/>
      <c r="R36" s="201"/>
      <c r="S36" s="201"/>
      <c r="T36" s="24"/>
      <c r="U36" s="179"/>
      <c r="V36" s="192"/>
      <c r="W36" s="51"/>
      <c r="X36" s="179"/>
      <c r="Y36" s="180"/>
      <c r="Z36" s="24"/>
      <c r="AA36" s="2">
        <v>20</v>
      </c>
      <c r="AB36" s="5"/>
      <c r="AC36" s="5"/>
    </row>
    <row r="37" spans="1:29" ht="24" customHeight="1">
      <c r="A37" s="262"/>
      <c r="B37" s="267"/>
      <c r="C37" s="248" t="s">
        <v>79</v>
      </c>
      <c r="D37" s="248"/>
      <c r="E37" s="248"/>
      <c r="F37" s="43">
        <f>COUNTIF($C$3:$J$33,AB48)</f>
        <v>0</v>
      </c>
      <c r="G37" s="70">
        <f>F37+'7月'!G37</f>
        <v>0</v>
      </c>
      <c r="H37" s="16"/>
      <c r="I37" s="16"/>
      <c r="J37" s="16"/>
      <c r="K37" s="29"/>
      <c r="L37" s="190"/>
      <c r="M37" s="229"/>
      <c r="N37" s="26"/>
      <c r="O37" s="199" t="s">
        <v>5</v>
      </c>
      <c r="P37" s="199"/>
      <c r="Q37" s="199"/>
      <c r="R37" s="199"/>
      <c r="S37" s="199"/>
      <c r="T37" s="18"/>
      <c r="U37" s="179">
        <f>SUM(U29:U35)</f>
        <v>13</v>
      </c>
      <c r="V37" s="192"/>
      <c r="W37" s="30"/>
      <c r="X37" s="179">
        <f>SUM(X29:X35)</f>
        <v>55</v>
      </c>
      <c r="Y37" s="192"/>
      <c r="Z37" s="19"/>
      <c r="AB37" s="6"/>
      <c r="AC37" s="6"/>
    </row>
    <row r="38" spans="1:29" ht="24" customHeight="1">
      <c r="A38" s="262"/>
      <c r="B38" s="267"/>
      <c r="C38" s="248" t="s">
        <v>80</v>
      </c>
      <c r="D38" s="248"/>
      <c r="E38" s="248"/>
      <c r="F38" s="43">
        <f>COUNTIF($C$3:$J$33,AB49)</f>
        <v>0</v>
      </c>
      <c r="G38" s="70">
        <f>F38+'7月'!G38</f>
        <v>0</v>
      </c>
      <c r="H38" s="16"/>
      <c r="I38" s="16"/>
      <c r="J38" s="16"/>
      <c r="K38" s="29"/>
      <c r="L38" s="190"/>
      <c r="M38" s="189" t="s">
        <v>26</v>
      </c>
      <c r="N38" s="26"/>
      <c r="O38" s="200" t="s">
        <v>30</v>
      </c>
      <c r="P38" s="282"/>
      <c r="Q38" s="282"/>
      <c r="R38" s="282"/>
      <c r="S38" s="282"/>
      <c r="T38" s="18"/>
      <c r="U38" s="179">
        <f aca="true" t="shared" si="6" ref="U38:U45">COUNTIF($C$3:$J$39,AB38)</f>
        <v>0</v>
      </c>
      <c r="V38" s="192"/>
      <c r="W38" s="30"/>
      <c r="X38" s="179">
        <f>U38+'7月'!X38:Y38</f>
        <v>0</v>
      </c>
      <c r="Y38" s="180"/>
      <c r="Z38" s="19"/>
      <c r="AA38" s="2">
        <v>165</v>
      </c>
      <c r="AB38" s="4" t="s">
        <v>30</v>
      </c>
      <c r="AC38" s="4" t="s">
        <v>30</v>
      </c>
    </row>
    <row r="39" spans="1:29" ht="24" customHeight="1">
      <c r="A39" s="262"/>
      <c r="B39" s="267"/>
      <c r="C39" s="248" t="s">
        <v>25</v>
      </c>
      <c r="D39" s="248"/>
      <c r="E39" s="248"/>
      <c r="F39" s="43">
        <f>COUNTIF($C$3:$J$33,AB50)</f>
        <v>0</v>
      </c>
      <c r="G39" s="70">
        <f>F39+'7月'!G39</f>
        <v>0</v>
      </c>
      <c r="H39" s="16"/>
      <c r="I39" s="16"/>
      <c r="J39" s="16"/>
      <c r="K39" s="16"/>
      <c r="L39" s="190"/>
      <c r="M39" s="230"/>
      <c r="N39" s="27"/>
      <c r="O39" s="200" t="s">
        <v>31</v>
      </c>
      <c r="P39" s="200"/>
      <c r="Q39" s="200"/>
      <c r="R39" s="200"/>
      <c r="S39" s="200"/>
      <c r="T39" s="18"/>
      <c r="U39" s="179">
        <f t="shared" si="6"/>
        <v>0</v>
      </c>
      <c r="V39" s="192"/>
      <c r="W39" s="30"/>
      <c r="X39" s="179">
        <f>U39+'7月'!X39:Y39</f>
        <v>0</v>
      </c>
      <c r="Y39" s="180"/>
      <c r="Z39" s="19"/>
      <c r="AA39" s="2">
        <v>30</v>
      </c>
      <c r="AB39" s="4" t="s">
        <v>31</v>
      </c>
      <c r="AC39" s="4" t="s">
        <v>31</v>
      </c>
    </row>
    <row r="40" spans="1:29" ht="24" customHeight="1">
      <c r="A40" s="262"/>
      <c r="B40" s="267"/>
      <c r="C40" s="268" t="s">
        <v>90</v>
      </c>
      <c r="D40" s="269"/>
      <c r="E40" s="270"/>
      <c r="F40" s="44">
        <f>SUM(F36:F39)</f>
        <v>0</v>
      </c>
      <c r="G40" s="45">
        <f>SUM(G36:G39)</f>
        <v>0</v>
      </c>
      <c r="H40" s="16"/>
      <c r="I40" s="16"/>
      <c r="J40" s="16"/>
      <c r="K40" s="16"/>
      <c r="L40" s="190"/>
      <c r="M40" s="230"/>
      <c r="N40" s="26"/>
      <c r="O40" s="200" t="s">
        <v>73</v>
      </c>
      <c r="P40" s="200"/>
      <c r="Q40" s="200"/>
      <c r="R40" s="200"/>
      <c r="S40" s="200"/>
      <c r="T40" s="18"/>
      <c r="U40" s="179">
        <f t="shared" si="6"/>
        <v>0</v>
      </c>
      <c r="V40" s="192"/>
      <c r="W40" s="30"/>
      <c r="X40" s="179">
        <f>U40+'7月'!X40:Y40</f>
        <v>0</v>
      </c>
      <c r="Y40" s="180"/>
      <c r="Z40" s="19"/>
      <c r="AA40" s="2">
        <v>71</v>
      </c>
      <c r="AB40" s="4" t="s">
        <v>73</v>
      </c>
      <c r="AC40" s="4" t="s">
        <v>73</v>
      </c>
    </row>
    <row r="41" spans="1:29" ht="24" customHeight="1">
      <c r="A41" s="262"/>
      <c r="B41" s="267" t="s">
        <v>84</v>
      </c>
      <c r="C41" s="248" t="s">
        <v>30</v>
      </c>
      <c r="D41" s="248"/>
      <c r="E41" s="248"/>
      <c r="F41" s="43">
        <f aca="true" t="shared" si="7" ref="F41:F47">COUNTIF($C$3:$J$33,AB52)</f>
        <v>0</v>
      </c>
      <c r="G41" s="70">
        <f>F41+'7月'!G41</f>
        <v>0</v>
      </c>
      <c r="L41" s="190"/>
      <c r="M41" s="230"/>
      <c r="N41" s="26"/>
      <c r="O41" s="200" t="s">
        <v>49</v>
      </c>
      <c r="P41" s="200"/>
      <c r="Q41" s="200"/>
      <c r="R41" s="200"/>
      <c r="S41" s="200"/>
      <c r="T41" s="18"/>
      <c r="U41" s="179">
        <f t="shared" si="6"/>
        <v>0</v>
      </c>
      <c r="V41" s="192"/>
      <c r="W41" s="30"/>
      <c r="X41" s="179">
        <f>U41+'7月'!X41:Y41</f>
        <v>0</v>
      </c>
      <c r="Y41" s="180"/>
      <c r="Z41" s="19"/>
      <c r="AA41" s="2">
        <v>81</v>
      </c>
      <c r="AB41" s="4" t="s">
        <v>56</v>
      </c>
      <c r="AC41" s="4" t="s">
        <v>56</v>
      </c>
    </row>
    <row r="42" spans="1:29" ht="24" customHeight="1">
      <c r="A42" s="262"/>
      <c r="B42" s="267"/>
      <c r="C42" s="248" t="s">
        <v>31</v>
      </c>
      <c r="D42" s="248"/>
      <c r="E42" s="248"/>
      <c r="F42" s="43">
        <f t="shared" si="7"/>
        <v>0</v>
      </c>
      <c r="G42" s="70">
        <f>F42+'7月'!G42</f>
        <v>0</v>
      </c>
      <c r="L42" s="190"/>
      <c r="M42" s="230"/>
      <c r="N42" s="26"/>
      <c r="O42" s="200" t="s">
        <v>74</v>
      </c>
      <c r="P42" s="200"/>
      <c r="Q42" s="200"/>
      <c r="R42" s="200"/>
      <c r="S42" s="200"/>
      <c r="T42" s="18"/>
      <c r="U42" s="179">
        <f t="shared" si="6"/>
        <v>0</v>
      </c>
      <c r="V42" s="192"/>
      <c r="W42" s="30"/>
      <c r="X42" s="179">
        <f>U42+'7月'!X42:Y42</f>
        <v>0</v>
      </c>
      <c r="Y42" s="180"/>
      <c r="Z42" s="19"/>
      <c r="AA42" s="2">
        <v>16</v>
      </c>
      <c r="AB42" s="4" t="s">
        <v>27</v>
      </c>
      <c r="AC42" s="4" t="s">
        <v>27</v>
      </c>
    </row>
    <row r="43" spans="1:29" ht="24" customHeight="1">
      <c r="A43" s="262"/>
      <c r="B43" s="267"/>
      <c r="C43" s="248" t="s">
        <v>81</v>
      </c>
      <c r="D43" s="248"/>
      <c r="E43" s="248"/>
      <c r="F43" s="43">
        <f t="shared" si="7"/>
        <v>0</v>
      </c>
      <c r="G43" s="70">
        <f>F43+'7月'!G43</f>
        <v>0</v>
      </c>
      <c r="L43" s="190"/>
      <c r="M43" s="230"/>
      <c r="N43" s="26"/>
      <c r="O43" s="234" t="s">
        <v>75</v>
      </c>
      <c r="P43" s="279"/>
      <c r="Q43" s="279"/>
      <c r="R43" s="279"/>
      <c r="S43" s="279"/>
      <c r="T43" s="18"/>
      <c r="U43" s="179">
        <f t="shared" si="6"/>
        <v>0</v>
      </c>
      <c r="V43" s="192"/>
      <c r="W43" s="30"/>
      <c r="X43" s="179">
        <f>U43+'7月'!X43:Y43</f>
        <v>0</v>
      </c>
      <c r="Y43" s="180"/>
      <c r="Z43" s="19"/>
      <c r="AA43" s="2">
        <v>50</v>
      </c>
      <c r="AB43" s="4" t="s">
        <v>106</v>
      </c>
      <c r="AC43" s="4" t="s">
        <v>106</v>
      </c>
    </row>
    <row r="44" spans="1:29" ht="24" customHeight="1">
      <c r="A44" s="262"/>
      <c r="B44" s="267"/>
      <c r="C44" s="248" t="s">
        <v>56</v>
      </c>
      <c r="D44" s="248"/>
      <c r="E44" s="248"/>
      <c r="F44" s="43">
        <f t="shared" si="7"/>
        <v>0</v>
      </c>
      <c r="G44" s="70">
        <f>F44+'7月'!G44</f>
        <v>0</v>
      </c>
      <c r="L44" s="190"/>
      <c r="M44" s="230"/>
      <c r="N44" s="26"/>
      <c r="O44" s="200" t="s">
        <v>76</v>
      </c>
      <c r="P44" s="200"/>
      <c r="Q44" s="200"/>
      <c r="R44" s="200"/>
      <c r="S44" s="200"/>
      <c r="T44" s="18"/>
      <c r="U44" s="179">
        <f t="shared" si="6"/>
        <v>0</v>
      </c>
      <c r="V44" s="192"/>
      <c r="W44" s="30"/>
      <c r="X44" s="179">
        <f>U44+'7月'!X44:Y44</f>
        <v>0</v>
      </c>
      <c r="Y44" s="180"/>
      <c r="Z44" s="20"/>
      <c r="AA44" s="2">
        <v>60</v>
      </c>
      <c r="AB44" s="4" t="s">
        <v>110</v>
      </c>
      <c r="AC44" s="4" t="s">
        <v>110</v>
      </c>
    </row>
    <row r="45" spans="1:29" ht="24" customHeight="1">
      <c r="A45" s="262"/>
      <c r="B45" s="267"/>
      <c r="C45" s="248" t="s">
        <v>82</v>
      </c>
      <c r="D45" s="248"/>
      <c r="E45" s="248"/>
      <c r="F45" s="43">
        <f t="shared" si="7"/>
        <v>0</v>
      </c>
      <c r="G45" s="70">
        <f>F45+'7月'!G45</f>
        <v>0</v>
      </c>
      <c r="L45" s="190"/>
      <c r="M45" s="230"/>
      <c r="N45" s="22"/>
      <c r="O45" s="234" t="s">
        <v>77</v>
      </c>
      <c r="P45" s="234"/>
      <c r="Q45" s="234"/>
      <c r="R45" s="234"/>
      <c r="S45" s="234"/>
      <c r="T45" s="18"/>
      <c r="U45" s="179">
        <f t="shared" si="6"/>
        <v>0</v>
      </c>
      <c r="V45" s="192"/>
      <c r="W45" s="30"/>
      <c r="X45" s="179">
        <f>U45+'7月'!X45:Y45</f>
        <v>0</v>
      </c>
      <c r="Y45" s="180"/>
      <c r="Z45" s="20"/>
      <c r="AB45" s="4" t="s">
        <v>112</v>
      </c>
      <c r="AC45" s="4" t="s">
        <v>112</v>
      </c>
    </row>
    <row r="46" spans="1:29" ht="24" customHeight="1">
      <c r="A46" s="262"/>
      <c r="B46" s="267"/>
      <c r="C46" s="248" t="s">
        <v>85</v>
      </c>
      <c r="D46" s="248"/>
      <c r="E46" s="248"/>
      <c r="F46" s="43">
        <f t="shared" si="7"/>
        <v>0</v>
      </c>
      <c r="G46" s="70">
        <f>F46+'7月'!G46</f>
        <v>0</v>
      </c>
      <c r="L46" s="190"/>
      <c r="M46" s="230"/>
      <c r="N46" s="16"/>
      <c r="O46" s="232"/>
      <c r="P46" s="233"/>
      <c r="Q46" s="233"/>
      <c r="R46" s="233"/>
      <c r="S46" s="233"/>
      <c r="T46" s="16"/>
      <c r="U46" s="181"/>
      <c r="V46" s="182"/>
      <c r="W46" s="52"/>
      <c r="X46" s="179"/>
      <c r="Y46" s="180"/>
      <c r="Z46" s="31"/>
      <c r="AA46" s="2">
        <v>91</v>
      </c>
      <c r="AB46" s="4"/>
      <c r="AC46" s="4"/>
    </row>
    <row r="47" spans="1:29" ht="24" customHeight="1">
      <c r="A47" s="262"/>
      <c r="B47" s="267"/>
      <c r="C47" s="248" t="s">
        <v>86</v>
      </c>
      <c r="D47" s="248"/>
      <c r="E47" s="248"/>
      <c r="F47" s="43">
        <f t="shared" si="7"/>
        <v>0</v>
      </c>
      <c r="G47" s="70">
        <f>F47+'7月'!G47</f>
        <v>0</v>
      </c>
      <c r="L47" s="191"/>
      <c r="M47" s="231"/>
      <c r="N47" s="26"/>
      <c r="O47" s="224" t="s">
        <v>5</v>
      </c>
      <c r="P47" s="225"/>
      <c r="Q47" s="225"/>
      <c r="R47" s="225"/>
      <c r="S47" s="225"/>
      <c r="T47" s="18"/>
      <c r="U47" s="179">
        <f>SUM(U38:U46)</f>
        <v>0</v>
      </c>
      <c r="V47" s="192"/>
      <c r="W47" s="30"/>
      <c r="X47" s="179">
        <f>SUM(X38:X46)</f>
        <v>0</v>
      </c>
      <c r="Y47" s="192"/>
      <c r="Z47" s="19"/>
      <c r="AB47" s="6" t="s">
        <v>91</v>
      </c>
      <c r="AC47" s="6" t="s">
        <v>91</v>
      </c>
    </row>
    <row r="48" spans="1:29" ht="24" customHeight="1" thickBot="1">
      <c r="A48" s="263"/>
      <c r="B48" s="271"/>
      <c r="C48" s="249" t="s">
        <v>90</v>
      </c>
      <c r="D48" s="250"/>
      <c r="E48" s="251"/>
      <c r="F48" s="46">
        <f>SUM(F41:F47)</f>
        <v>0</v>
      </c>
      <c r="G48" s="46">
        <f>SUM(G41:G47)</f>
        <v>0</v>
      </c>
      <c r="L48" s="196" t="s">
        <v>18</v>
      </c>
      <c r="M48" s="197"/>
      <c r="N48" s="197"/>
      <c r="O48" s="197"/>
      <c r="P48" s="197"/>
      <c r="Q48" s="197"/>
      <c r="R48" s="197"/>
      <c r="S48" s="197"/>
      <c r="T48" s="198"/>
      <c r="U48" s="193">
        <f>U6+U19+U28+U37+U47</f>
        <v>72</v>
      </c>
      <c r="V48" s="202"/>
      <c r="W48" s="53"/>
      <c r="X48" s="193">
        <f>X6+X19+X28+X37+X47</f>
        <v>524</v>
      </c>
      <c r="Y48" s="202"/>
      <c r="Z48" s="11"/>
      <c r="AB48" s="6" t="s">
        <v>92</v>
      </c>
      <c r="AC48" s="6" t="s">
        <v>92</v>
      </c>
    </row>
    <row r="49" spans="12:29" ht="24" customHeight="1">
      <c r="L49" s="10"/>
      <c r="M49" s="8"/>
      <c r="N49" s="8"/>
      <c r="O49" s="10"/>
      <c r="P49" s="10"/>
      <c r="Q49" s="10"/>
      <c r="R49" s="10"/>
      <c r="S49" s="10"/>
      <c r="T49" s="10"/>
      <c r="U49" s="54"/>
      <c r="V49" s="55"/>
      <c r="W49" s="55"/>
      <c r="X49" s="55"/>
      <c r="Y49" s="55"/>
      <c r="Z49" s="5"/>
      <c r="AB49" s="6" t="s">
        <v>93</v>
      </c>
      <c r="AC49" s="6" t="s">
        <v>93</v>
      </c>
    </row>
    <row r="50" spans="12:29" ht="24" customHeight="1">
      <c r="L50" s="235" t="s">
        <v>6</v>
      </c>
      <c r="M50" s="236"/>
      <c r="N50" s="236"/>
      <c r="O50" s="236"/>
      <c r="P50" s="237"/>
      <c r="Q50" s="215" t="s">
        <v>15</v>
      </c>
      <c r="R50" s="197"/>
      <c r="S50" s="197"/>
      <c r="T50" s="197"/>
      <c r="U50" s="198"/>
      <c r="V50" s="215" t="s">
        <v>16</v>
      </c>
      <c r="W50" s="197"/>
      <c r="X50" s="197"/>
      <c r="Y50" s="197"/>
      <c r="Z50" s="198"/>
      <c r="AB50" s="6" t="s">
        <v>94</v>
      </c>
      <c r="AC50" s="6" t="s">
        <v>94</v>
      </c>
    </row>
    <row r="51" spans="12:29" ht="24" customHeight="1">
      <c r="L51" s="238"/>
      <c r="M51" s="239"/>
      <c r="N51" s="239"/>
      <c r="O51" s="239"/>
      <c r="P51" s="240"/>
      <c r="Q51" s="241">
        <f>COUNTA($C$3:$C$33)</f>
        <v>18</v>
      </c>
      <c r="R51" s="197"/>
      <c r="S51" s="197"/>
      <c r="T51" s="197"/>
      <c r="U51" s="198"/>
      <c r="V51" s="241">
        <f>Q51+'7月'!V51:Z51</f>
        <v>100</v>
      </c>
      <c r="W51" s="197"/>
      <c r="X51" s="197"/>
      <c r="Y51" s="197"/>
      <c r="Z51" s="198"/>
      <c r="AB51" s="6"/>
      <c r="AC51" s="6"/>
    </row>
    <row r="52" spans="12:29" ht="25.5" customHeight="1">
      <c r="L52" s="165" t="s">
        <v>115</v>
      </c>
      <c r="M52" s="166"/>
      <c r="N52" s="166"/>
      <c r="O52" s="166"/>
      <c r="P52" s="167"/>
      <c r="Q52" s="158" t="s">
        <v>113</v>
      </c>
      <c r="R52" s="159"/>
      <c r="S52" s="159"/>
      <c r="T52" s="159"/>
      <c r="U52" s="159"/>
      <c r="V52" s="160" t="s">
        <v>114</v>
      </c>
      <c r="W52" s="161"/>
      <c r="X52" s="161"/>
      <c r="Y52" s="161"/>
      <c r="Z52" s="161"/>
      <c r="AB52" s="6" t="s">
        <v>95</v>
      </c>
      <c r="AC52" s="6" t="s">
        <v>95</v>
      </c>
    </row>
    <row r="53" spans="12:29" ht="25.5" customHeight="1">
      <c r="L53" s="168"/>
      <c r="M53" s="169"/>
      <c r="N53" s="169"/>
      <c r="O53" s="169"/>
      <c r="P53" s="170"/>
      <c r="Q53" s="162">
        <f>F40+F48+U48</f>
        <v>72</v>
      </c>
      <c r="R53" s="163"/>
      <c r="S53" s="163"/>
      <c r="T53" s="163"/>
      <c r="U53" s="163"/>
      <c r="V53" s="162">
        <f>X48+G40+G48</f>
        <v>524</v>
      </c>
      <c r="W53" s="164"/>
      <c r="X53" s="164"/>
      <c r="Y53" s="164"/>
      <c r="Z53" s="164"/>
      <c r="AB53" s="6" t="s">
        <v>96</v>
      </c>
      <c r="AC53" s="6" t="s">
        <v>96</v>
      </c>
    </row>
    <row r="54" spans="28:29" ht="13.5">
      <c r="AB54" s="6" t="s">
        <v>97</v>
      </c>
      <c r="AC54" s="6" t="s">
        <v>97</v>
      </c>
    </row>
    <row r="55" spans="28:29" ht="13.5">
      <c r="AB55" s="6" t="s">
        <v>98</v>
      </c>
      <c r="AC55" s="6" t="s">
        <v>98</v>
      </c>
    </row>
    <row r="56" spans="28:29" ht="13.5">
      <c r="AB56" s="6" t="s">
        <v>99</v>
      </c>
      <c r="AC56" s="6" t="s">
        <v>99</v>
      </c>
    </row>
    <row r="57" spans="28:29" ht="13.5">
      <c r="AB57" s="6" t="s">
        <v>100</v>
      </c>
      <c r="AC57" s="6" t="s">
        <v>100</v>
      </c>
    </row>
    <row r="58" spans="28:29" ht="13.5">
      <c r="AB58" s="6" t="s">
        <v>101</v>
      </c>
      <c r="AC58" s="6" t="s">
        <v>101</v>
      </c>
    </row>
  </sheetData>
  <sheetProtection/>
  <mergeCells count="176">
    <mergeCell ref="X33:Y33"/>
    <mergeCell ref="X41:Y41"/>
    <mergeCell ref="X37:Y37"/>
    <mergeCell ref="X38:Y38"/>
    <mergeCell ref="X39:Y39"/>
    <mergeCell ref="X40:Y40"/>
    <mergeCell ref="X36:Y36"/>
    <mergeCell ref="X34:Y34"/>
    <mergeCell ref="X35:Y35"/>
    <mergeCell ref="O32:S32"/>
    <mergeCell ref="X28:Y28"/>
    <mergeCell ref="X29:Y29"/>
    <mergeCell ref="X31:Y31"/>
    <mergeCell ref="X32:Y32"/>
    <mergeCell ref="X30:Y30"/>
    <mergeCell ref="O28:S28"/>
    <mergeCell ref="O29:S29"/>
    <mergeCell ref="O30:S30"/>
    <mergeCell ref="U30:V30"/>
    <mergeCell ref="O27:S27"/>
    <mergeCell ref="M29:M37"/>
    <mergeCell ref="M38:M47"/>
    <mergeCell ref="O41:S41"/>
    <mergeCell ref="O42:S42"/>
    <mergeCell ref="O38:S38"/>
    <mergeCell ref="O39:S39"/>
    <mergeCell ref="O31:S31"/>
    <mergeCell ref="O40:S40"/>
    <mergeCell ref="O37:S37"/>
    <mergeCell ref="A2:B2"/>
    <mergeCell ref="O12:S12"/>
    <mergeCell ref="L4:L28"/>
    <mergeCell ref="M7:M19"/>
    <mergeCell ref="M20:M28"/>
    <mergeCell ref="O13:S13"/>
    <mergeCell ref="O14:S14"/>
    <mergeCell ref="O15:S15"/>
    <mergeCell ref="M4:M6"/>
    <mergeCell ref="O6:S6"/>
    <mergeCell ref="O33:S33"/>
    <mergeCell ref="O34:S34"/>
    <mergeCell ref="O36:S36"/>
    <mergeCell ref="O35:S35"/>
    <mergeCell ref="O1:Y1"/>
    <mergeCell ref="A1:J1"/>
    <mergeCell ref="U3:W3"/>
    <mergeCell ref="L3:T3"/>
    <mergeCell ref="L2:Z2"/>
    <mergeCell ref="X3:Z3"/>
    <mergeCell ref="X4:Y4"/>
    <mergeCell ref="O4:S4"/>
    <mergeCell ref="O9:S9"/>
    <mergeCell ref="U9:V9"/>
    <mergeCell ref="X6:Y6"/>
    <mergeCell ref="U4:V4"/>
    <mergeCell ref="U6:V6"/>
    <mergeCell ref="U7:V7"/>
    <mergeCell ref="U8:V8"/>
    <mergeCell ref="U5:W5"/>
    <mergeCell ref="X27:Y27"/>
    <mergeCell ref="O5:S5"/>
    <mergeCell ref="X7:Y7"/>
    <mergeCell ref="X8:Y8"/>
    <mergeCell ref="O7:S7"/>
    <mergeCell ref="O8:S8"/>
    <mergeCell ref="X11:Y11"/>
    <mergeCell ref="O10:S10"/>
    <mergeCell ref="O11:S11"/>
    <mergeCell ref="X25:Y25"/>
    <mergeCell ref="X9:Y9"/>
    <mergeCell ref="X12:Y12"/>
    <mergeCell ref="X5:Y5"/>
    <mergeCell ref="X15:Y15"/>
    <mergeCell ref="X10:Y10"/>
    <mergeCell ref="X24:Y24"/>
    <mergeCell ref="X13:Y13"/>
    <mergeCell ref="X14:Y14"/>
    <mergeCell ref="X16:Y16"/>
    <mergeCell ref="U15:V15"/>
    <mergeCell ref="O26:S26"/>
    <mergeCell ref="O25:S25"/>
    <mergeCell ref="O20:S20"/>
    <mergeCell ref="O21:S21"/>
    <mergeCell ref="O16:S16"/>
    <mergeCell ref="U24:V24"/>
    <mergeCell ref="O24:S24"/>
    <mergeCell ref="O17:S17"/>
    <mergeCell ref="X17:Y17"/>
    <mergeCell ref="X18:Y18"/>
    <mergeCell ref="X19:Y19"/>
    <mergeCell ref="X22:Y22"/>
    <mergeCell ref="U25:V25"/>
    <mergeCell ref="U26:V26"/>
    <mergeCell ref="X26:Y26"/>
    <mergeCell ref="X23:Y23"/>
    <mergeCell ref="X21:Y21"/>
    <mergeCell ref="X20:Y20"/>
    <mergeCell ref="O18:S18"/>
    <mergeCell ref="O19:S19"/>
    <mergeCell ref="O22:S22"/>
    <mergeCell ref="O23:S23"/>
    <mergeCell ref="U23:V23"/>
    <mergeCell ref="U21:V21"/>
    <mergeCell ref="U20:V20"/>
    <mergeCell ref="U10:V10"/>
    <mergeCell ref="U11:V11"/>
    <mergeCell ref="U12:V12"/>
    <mergeCell ref="U22:V22"/>
    <mergeCell ref="U13:V13"/>
    <mergeCell ref="U18:V18"/>
    <mergeCell ref="U19:V19"/>
    <mergeCell ref="U16:V16"/>
    <mergeCell ref="U17:V17"/>
    <mergeCell ref="U14:V14"/>
    <mergeCell ref="U35:V35"/>
    <mergeCell ref="U36:V36"/>
    <mergeCell ref="U28:V28"/>
    <mergeCell ref="U31:V31"/>
    <mergeCell ref="U29:V29"/>
    <mergeCell ref="U27:V27"/>
    <mergeCell ref="V50:Z50"/>
    <mergeCell ref="X44:Y44"/>
    <mergeCell ref="U32:V32"/>
    <mergeCell ref="X42:Y42"/>
    <mergeCell ref="O43:S43"/>
    <mergeCell ref="U41:V41"/>
    <mergeCell ref="U40:V40"/>
    <mergeCell ref="U38:V38"/>
    <mergeCell ref="U37:V37"/>
    <mergeCell ref="U39:V39"/>
    <mergeCell ref="X45:Y45"/>
    <mergeCell ref="U42:V42"/>
    <mergeCell ref="U43:V43"/>
    <mergeCell ref="X43:Y43"/>
    <mergeCell ref="O44:S44"/>
    <mergeCell ref="U44:V44"/>
    <mergeCell ref="C39:E39"/>
    <mergeCell ref="C40:E40"/>
    <mergeCell ref="B41:B48"/>
    <mergeCell ref="C41:E41"/>
    <mergeCell ref="O45:S45"/>
    <mergeCell ref="U45:V45"/>
    <mergeCell ref="L48:T48"/>
    <mergeCell ref="L29:L47"/>
    <mergeCell ref="U33:V33"/>
    <mergeCell ref="U34:V34"/>
    <mergeCell ref="C42:E42"/>
    <mergeCell ref="C43:E43"/>
    <mergeCell ref="C44:E44"/>
    <mergeCell ref="C45:E45"/>
    <mergeCell ref="A35:A48"/>
    <mergeCell ref="C35:E35"/>
    <mergeCell ref="B36:B40"/>
    <mergeCell ref="C36:E36"/>
    <mergeCell ref="C37:E37"/>
    <mergeCell ref="C38:E38"/>
    <mergeCell ref="C46:E46"/>
    <mergeCell ref="C47:E47"/>
    <mergeCell ref="C48:E48"/>
    <mergeCell ref="U48:V48"/>
    <mergeCell ref="V51:Z51"/>
    <mergeCell ref="U46:V46"/>
    <mergeCell ref="X46:Y46"/>
    <mergeCell ref="O46:S46"/>
    <mergeCell ref="O47:S47"/>
    <mergeCell ref="L50:P51"/>
    <mergeCell ref="U47:V47"/>
    <mergeCell ref="X47:Y47"/>
    <mergeCell ref="Q53:U53"/>
    <mergeCell ref="V53:Z53"/>
    <mergeCell ref="L52:P53"/>
    <mergeCell ref="Q52:U52"/>
    <mergeCell ref="V52:Z52"/>
    <mergeCell ref="Q51:U51"/>
    <mergeCell ref="X48:Y48"/>
    <mergeCell ref="Q50:U50"/>
  </mergeCells>
  <dataValidations count="1">
    <dataValidation type="list" allowBlank="1" showInputMessage="1" showErrorMessage="1" sqref="C3:J33">
      <formula1>$AC$4:$AC$58</formula1>
    </dataValidation>
  </dataValidations>
  <printOptions/>
  <pageMargins left="0.6299212598425197" right="0.35433070866141736" top="0.9055118110236221" bottom="0.3937007874015748" header="0.5118110236220472" footer="0.5118110236220472"/>
  <pageSetup horizontalDpi="360" verticalDpi="36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58"/>
  <sheetViews>
    <sheetView zoomScale="60" zoomScaleNormal="60" zoomScalePageLayoutView="0" workbookViewId="0" topLeftCell="A1">
      <pane xSplit="2" ySplit="2" topLeftCell="C3" activePane="bottomRight" state="frozen"/>
      <selection pane="topLeft" activeCell="O38" sqref="O38:S45"/>
      <selection pane="topRight" activeCell="O38" sqref="O38:S45"/>
      <selection pane="bottomLeft" activeCell="O38" sqref="O38:S45"/>
      <selection pane="bottomRight" activeCell="C26" sqref="C26"/>
    </sheetView>
  </sheetViews>
  <sheetFormatPr defaultColWidth="9.00390625" defaultRowHeight="13.5"/>
  <cols>
    <col min="1" max="2" width="3.625" style="2" customWidth="1"/>
    <col min="3" max="10" width="9.00390625" style="2" customWidth="1"/>
    <col min="11" max="11" width="1.625" style="2" customWidth="1"/>
    <col min="12" max="13" width="2.75390625" style="2" customWidth="1"/>
    <col min="14" max="14" width="1.625" style="2" customWidth="1"/>
    <col min="15" max="16" width="6.625" style="2" customWidth="1"/>
    <col min="17" max="17" width="1.4921875" style="2" customWidth="1"/>
    <col min="18" max="20" width="1.625" style="2" customWidth="1"/>
    <col min="21" max="21" width="5.00390625" style="56" customWidth="1"/>
    <col min="22" max="24" width="1.625" style="56" customWidth="1"/>
    <col min="25" max="25" width="5.00390625" style="56" customWidth="1"/>
    <col min="26" max="26" width="1.625" style="2" customWidth="1"/>
    <col min="27" max="27" width="9.00390625" style="2" customWidth="1"/>
    <col min="28" max="28" width="11.375" style="2" customWidth="1"/>
    <col min="29" max="16384" width="9.00390625" style="2" customWidth="1"/>
  </cols>
  <sheetData>
    <row r="1" spans="1:33" ht="29.25" customHeight="1">
      <c r="A1" s="208" t="s">
        <v>38</v>
      </c>
      <c r="B1" s="208"/>
      <c r="C1" s="208"/>
      <c r="D1" s="208"/>
      <c r="E1" s="208"/>
      <c r="F1" s="208"/>
      <c r="G1" s="208"/>
      <c r="H1" s="208"/>
      <c r="I1" s="208"/>
      <c r="J1" s="208"/>
      <c r="K1" s="1"/>
      <c r="L1" s="1"/>
      <c r="M1" s="1"/>
      <c r="N1" s="1"/>
      <c r="O1" s="207" t="s">
        <v>126</v>
      </c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9"/>
      <c r="AE1" s="1"/>
      <c r="AF1" s="1"/>
      <c r="AG1" s="1"/>
    </row>
    <row r="2" spans="1:28" ht="42.75" customHeight="1">
      <c r="A2" s="205" t="s">
        <v>17</v>
      </c>
      <c r="B2" s="206"/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L2" s="215" t="s">
        <v>7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7"/>
      <c r="AB2" s="6"/>
    </row>
    <row r="3" spans="1:29" ht="24" customHeight="1">
      <c r="A3" s="13">
        <v>40057</v>
      </c>
      <c r="B3" s="12" t="str">
        <f aca="true" t="shared" si="0" ref="B3:B19">TEXT(WEEKDAY(A3),"aaa")</f>
        <v>火</v>
      </c>
      <c r="C3" s="15" t="s">
        <v>127</v>
      </c>
      <c r="D3" s="15" t="s">
        <v>108</v>
      </c>
      <c r="E3" s="74" t="s">
        <v>53</v>
      </c>
      <c r="F3" s="74" t="s">
        <v>53</v>
      </c>
      <c r="G3" s="73" t="s">
        <v>128</v>
      </c>
      <c r="H3" s="73" t="s">
        <v>128</v>
      </c>
      <c r="I3" s="73" t="s">
        <v>128</v>
      </c>
      <c r="J3" s="73" t="s">
        <v>128</v>
      </c>
      <c r="K3" s="16"/>
      <c r="L3" s="212" t="s">
        <v>8</v>
      </c>
      <c r="M3" s="213"/>
      <c r="N3" s="213"/>
      <c r="O3" s="213"/>
      <c r="P3" s="213"/>
      <c r="Q3" s="213"/>
      <c r="R3" s="213"/>
      <c r="S3" s="213"/>
      <c r="T3" s="214"/>
      <c r="U3" s="209" t="s">
        <v>9</v>
      </c>
      <c r="V3" s="210"/>
      <c r="W3" s="211"/>
      <c r="X3" s="218" t="s">
        <v>3</v>
      </c>
      <c r="Y3" s="219"/>
      <c r="Z3" s="220"/>
      <c r="AB3" s="6"/>
      <c r="AC3" s="4"/>
    </row>
    <row r="4" spans="1:29" ht="24" customHeight="1">
      <c r="A4" s="13">
        <v>40058</v>
      </c>
      <c r="B4" s="12" t="str">
        <f t="shared" si="0"/>
        <v>水</v>
      </c>
      <c r="C4" s="75" t="s">
        <v>103</v>
      </c>
      <c r="D4" s="75" t="s">
        <v>28</v>
      </c>
      <c r="E4" s="74" t="s">
        <v>29</v>
      </c>
      <c r="F4" s="74" t="s">
        <v>29</v>
      </c>
      <c r="G4" s="73" t="s">
        <v>128</v>
      </c>
      <c r="H4" s="73" t="s">
        <v>128</v>
      </c>
      <c r="I4" s="73" t="s">
        <v>128</v>
      </c>
      <c r="J4" s="73" t="s">
        <v>128</v>
      </c>
      <c r="K4" s="16"/>
      <c r="L4" s="189" t="s">
        <v>24</v>
      </c>
      <c r="M4" s="244" t="s">
        <v>10</v>
      </c>
      <c r="N4" s="17"/>
      <c r="O4" s="199" t="s">
        <v>19</v>
      </c>
      <c r="P4" s="199"/>
      <c r="Q4" s="199"/>
      <c r="R4" s="199"/>
      <c r="S4" s="199"/>
      <c r="T4" s="18"/>
      <c r="U4" s="179">
        <f>COUNTIF($C$3:$J$39,AB4)</f>
        <v>0</v>
      </c>
      <c r="V4" s="192"/>
      <c r="W4" s="30"/>
      <c r="X4" s="179">
        <f>U4+'8月'!X4:Y4</f>
        <v>1</v>
      </c>
      <c r="Y4" s="180"/>
      <c r="Z4" s="19"/>
      <c r="AA4" s="2">
        <v>22</v>
      </c>
      <c r="AB4" s="5" t="s">
        <v>12</v>
      </c>
      <c r="AC4" s="5" t="s">
        <v>12</v>
      </c>
    </row>
    <row r="5" spans="1:30" ht="24" customHeight="1">
      <c r="A5" s="13">
        <v>40059</v>
      </c>
      <c r="B5" s="12" t="str">
        <f t="shared" si="0"/>
        <v>木</v>
      </c>
      <c r="C5" s="15" t="s">
        <v>62</v>
      </c>
      <c r="D5" s="15" t="s">
        <v>68</v>
      </c>
      <c r="E5" s="74" t="s">
        <v>54</v>
      </c>
      <c r="F5" s="74" t="s">
        <v>54</v>
      </c>
      <c r="G5" s="73" t="s">
        <v>128</v>
      </c>
      <c r="H5" s="73" t="s">
        <v>128</v>
      </c>
      <c r="I5" s="73" t="s">
        <v>128</v>
      </c>
      <c r="J5" s="73" t="s">
        <v>128</v>
      </c>
      <c r="K5" s="16"/>
      <c r="L5" s="190"/>
      <c r="M5" s="245"/>
      <c r="N5" s="17"/>
      <c r="O5" s="199"/>
      <c r="P5" s="199"/>
      <c r="Q5" s="199"/>
      <c r="R5" s="199"/>
      <c r="S5" s="199"/>
      <c r="T5" s="18"/>
      <c r="U5" s="203"/>
      <c r="V5" s="204"/>
      <c r="W5" s="221"/>
      <c r="X5" s="203"/>
      <c r="Y5" s="204"/>
      <c r="Z5" s="20"/>
      <c r="AB5" s="4"/>
      <c r="AC5" s="4" t="s">
        <v>134</v>
      </c>
      <c r="AD5" s="4"/>
    </row>
    <row r="6" spans="1:29" ht="24" customHeight="1">
      <c r="A6" s="13">
        <v>40060</v>
      </c>
      <c r="B6" s="12" t="str">
        <f t="shared" si="0"/>
        <v>金</v>
      </c>
      <c r="C6" s="75" t="s">
        <v>103</v>
      </c>
      <c r="D6" s="75" t="s">
        <v>103</v>
      </c>
      <c r="E6" s="76" t="s">
        <v>105</v>
      </c>
      <c r="F6" s="76" t="s">
        <v>105</v>
      </c>
      <c r="G6" s="73" t="s">
        <v>128</v>
      </c>
      <c r="H6" s="73" t="s">
        <v>128</v>
      </c>
      <c r="I6" s="73" t="s">
        <v>128</v>
      </c>
      <c r="J6" s="73" t="s">
        <v>128</v>
      </c>
      <c r="K6" s="16"/>
      <c r="L6" s="190"/>
      <c r="M6" s="246"/>
      <c r="N6" s="21"/>
      <c r="O6" s="199" t="s">
        <v>5</v>
      </c>
      <c r="P6" s="199"/>
      <c r="Q6" s="199"/>
      <c r="R6" s="199"/>
      <c r="S6" s="199"/>
      <c r="T6" s="18"/>
      <c r="U6" s="179">
        <f>SUM(U4:W5)</f>
        <v>0</v>
      </c>
      <c r="V6" s="192"/>
      <c r="W6" s="30"/>
      <c r="X6" s="179">
        <f>SUM(X4:Y5)</f>
        <v>1</v>
      </c>
      <c r="Y6" s="180"/>
      <c r="Z6" s="19"/>
      <c r="AB6" s="4"/>
      <c r="AC6" s="4"/>
    </row>
    <row r="7" spans="1:29" ht="24" customHeight="1">
      <c r="A7" s="13">
        <v>40061</v>
      </c>
      <c r="B7" s="12" t="str">
        <f t="shared" si="0"/>
        <v>土</v>
      </c>
      <c r="C7" s="39"/>
      <c r="D7" s="39"/>
      <c r="E7" s="39"/>
      <c r="F7" s="39"/>
      <c r="G7" s="39"/>
      <c r="H7" s="39"/>
      <c r="I7" s="39"/>
      <c r="J7" s="39"/>
      <c r="K7" s="16"/>
      <c r="L7" s="190"/>
      <c r="M7" s="247" t="s">
        <v>22</v>
      </c>
      <c r="N7" s="22"/>
      <c r="O7" s="199" t="s">
        <v>61</v>
      </c>
      <c r="P7" s="199"/>
      <c r="Q7" s="199"/>
      <c r="R7" s="199"/>
      <c r="S7" s="199"/>
      <c r="T7" s="18"/>
      <c r="U7" s="179">
        <f>COUNTIF($C$3:$J$39,AB7)</f>
        <v>0</v>
      </c>
      <c r="V7" s="192"/>
      <c r="W7" s="30"/>
      <c r="X7" s="179">
        <f>U7+'8月'!X7:Y7</f>
        <v>29</v>
      </c>
      <c r="Y7" s="180"/>
      <c r="Z7" s="19"/>
      <c r="AA7" s="2">
        <v>28</v>
      </c>
      <c r="AB7" s="4" t="s">
        <v>61</v>
      </c>
      <c r="AC7" s="4" t="s">
        <v>61</v>
      </c>
    </row>
    <row r="8" spans="1:29" ht="24" customHeight="1">
      <c r="A8" s="13">
        <v>40062</v>
      </c>
      <c r="B8" s="12" t="str">
        <f t="shared" si="0"/>
        <v>日</v>
      </c>
      <c r="C8" s="39"/>
      <c r="D8" s="39"/>
      <c r="E8" s="39"/>
      <c r="F8" s="39"/>
      <c r="G8" s="39"/>
      <c r="H8" s="39"/>
      <c r="I8" s="39"/>
      <c r="J8" s="39"/>
      <c r="K8" s="16"/>
      <c r="L8" s="190"/>
      <c r="M8" s="242"/>
      <c r="N8" s="23"/>
      <c r="O8" s="199" t="s">
        <v>0</v>
      </c>
      <c r="P8" s="199"/>
      <c r="Q8" s="199"/>
      <c r="R8" s="199"/>
      <c r="S8" s="199"/>
      <c r="T8" s="18"/>
      <c r="U8" s="179">
        <f aca="true" t="shared" si="1" ref="U8:U15">COUNTIF($C$3:$J$39,AB8)</f>
        <v>0</v>
      </c>
      <c r="V8" s="192"/>
      <c r="W8" s="30"/>
      <c r="X8" s="179">
        <f>U8+'8月'!X8:Y8</f>
        <v>26</v>
      </c>
      <c r="Y8" s="180"/>
      <c r="Z8" s="19"/>
      <c r="AA8" s="2">
        <v>40</v>
      </c>
      <c r="AB8" s="4" t="s">
        <v>0</v>
      </c>
      <c r="AC8" s="4" t="s">
        <v>0</v>
      </c>
    </row>
    <row r="9" spans="1:29" ht="24" customHeight="1">
      <c r="A9" s="13">
        <v>40063</v>
      </c>
      <c r="B9" s="12" t="str">
        <f t="shared" si="0"/>
        <v>月</v>
      </c>
      <c r="C9" s="61" t="s">
        <v>20</v>
      </c>
      <c r="D9" s="61" t="s">
        <v>47</v>
      </c>
      <c r="E9" s="76" t="s">
        <v>50</v>
      </c>
      <c r="F9" s="76" t="s">
        <v>50</v>
      </c>
      <c r="G9" s="73" t="s">
        <v>128</v>
      </c>
      <c r="H9" s="73" t="s">
        <v>128</v>
      </c>
      <c r="I9" s="73" t="s">
        <v>128</v>
      </c>
      <c r="J9" s="73" t="s">
        <v>128</v>
      </c>
      <c r="K9" s="16"/>
      <c r="L9" s="190"/>
      <c r="M9" s="242"/>
      <c r="N9" s="23"/>
      <c r="O9" s="199" t="s">
        <v>20</v>
      </c>
      <c r="P9" s="199"/>
      <c r="Q9" s="199"/>
      <c r="R9" s="199"/>
      <c r="S9" s="199"/>
      <c r="T9" s="18"/>
      <c r="U9" s="179">
        <f t="shared" si="1"/>
        <v>2</v>
      </c>
      <c r="V9" s="192"/>
      <c r="W9" s="30"/>
      <c r="X9" s="179">
        <f>U9+'8月'!X9:Y9</f>
        <v>27</v>
      </c>
      <c r="Y9" s="180"/>
      <c r="Z9" s="19"/>
      <c r="AA9" s="2">
        <v>42</v>
      </c>
      <c r="AB9" s="4" t="s">
        <v>20</v>
      </c>
      <c r="AC9" s="4" t="s">
        <v>20</v>
      </c>
    </row>
    <row r="10" spans="1:29" ht="24" customHeight="1">
      <c r="A10" s="13">
        <v>40064</v>
      </c>
      <c r="B10" s="12" t="str">
        <f t="shared" si="0"/>
        <v>火</v>
      </c>
      <c r="C10" s="15" t="s">
        <v>127</v>
      </c>
      <c r="D10" s="15" t="s">
        <v>108</v>
      </c>
      <c r="E10" s="74" t="s">
        <v>53</v>
      </c>
      <c r="F10" s="74" t="s">
        <v>53</v>
      </c>
      <c r="G10" s="73" t="s">
        <v>128</v>
      </c>
      <c r="H10" s="73" t="s">
        <v>128</v>
      </c>
      <c r="I10" s="73" t="s">
        <v>128</v>
      </c>
      <c r="J10" s="73" t="s">
        <v>128</v>
      </c>
      <c r="K10" s="16"/>
      <c r="L10" s="190"/>
      <c r="M10" s="242"/>
      <c r="N10" s="23"/>
      <c r="O10" s="199" t="s">
        <v>62</v>
      </c>
      <c r="P10" s="199"/>
      <c r="Q10" s="199"/>
      <c r="R10" s="199"/>
      <c r="S10" s="199"/>
      <c r="T10" s="18"/>
      <c r="U10" s="179">
        <f t="shared" si="1"/>
        <v>4</v>
      </c>
      <c r="V10" s="192"/>
      <c r="W10" s="30"/>
      <c r="X10" s="179">
        <f>U10+'8月'!X10:Y10</f>
        <v>30</v>
      </c>
      <c r="Y10" s="180"/>
      <c r="Z10" s="19"/>
      <c r="AA10" s="2">
        <v>22</v>
      </c>
      <c r="AB10" s="4" t="s">
        <v>62</v>
      </c>
      <c r="AC10" s="4" t="s">
        <v>62</v>
      </c>
    </row>
    <row r="11" spans="1:29" ht="24" customHeight="1">
      <c r="A11" s="13">
        <v>40065</v>
      </c>
      <c r="B11" s="12" t="str">
        <f t="shared" si="0"/>
        <v>水</v>
      </c>
      <c r="C11" s="75" t="s">
        <v>103</v>
      </c>
      <c r="D11" s="75" t="s">
        <v>28</v>
      </c>
      <c r="E11" s="74" t="s">
        <v>29</v>
      </c>
      <c r="F11" s="74" t="s">
        <v>29</v>
      </c>
      <c r="G11" s="73" t="s">
        <v>128</v>
      </c>
      <c r="H11" s="73" t="s">
        <v>128</v>
      </c>
      <c r="I11" s="73" t="s">
        <v>128</v>
      </c>
      <c r="J11" s="73" t="s">
        <v>128</v>
      </c>
      <c r="K11" s="16"/>
      <c r="L11" s="190"/>
      <c r="M11" s="242"/>
      <c r="N11" s="23"/>
      <c r="O11" s="199" t="s">
        <v>63</v>
      </c>
      <c r="P11" s="199"/>
      <c r="Q11" s="199"/>
      <c r="R11" s="199"/>
      <c r="S11" s="199"/>
      <c r="T11" s="18"/>
      <c r="U11" s="179">
        <f t="shared" si="1"/>
        <v>4</v>
      </c>
      <c r="V11" s="192"/>
      <c r="W11" s="30"/>
      <c r="X11" s="179">
        <f>U11+'8月'!X11:Y11</f>
        <v>30</v>
      </c>
      <c r="Y11" s="180"/>
      <c r="Z11" s="19"/>
      <c r="AA11" s="2">
        <v>24</v>
      </c>
      <c r="AB11" s="4" t="s">
        <v>102</v>
      </c>
      <c r="AC11" s="4" t="s">
        <v>102</v>
      </c>
    </row>
    <row r="12" spans="1:29" ht="24" customHeight="1">
      <c r="A12" s="13">
        <v>40066</v>
      </c>
      <c r="B12" s="12" t="str">
        <f t="shared" si="0"/>
        <v>木</v>
      </c>
      <c r="C12" s="15" t="s">
        <v>62</v>
      </c>
      <c r="D12" s="15" t="s">
        <v>68</v>
      </c>
      <c r="E12" s="74" t="s">
        <v>54</v>
      </c>
      <c r="F12" s="74" t="s">
        <v>54</v>
      </c>
      <c r="G12" s="73" t="s">
        <v>128</v>
      </c>
      <c r="H12" s="73" t="s">
        <v>128</v>
      </c>
      <c r="I12" s="73" t="s">
        <v>128</v>
      </c>
      <c r="J12" s="73" t="s">
        <v>128</v>
      </c>
      <c r="K12" s="16"/>
      <c r="L12" s="190"/>
      <c r="M12" s="242"/>
      <c r="N12" s="23"/>
      <c r="O12" s="199" t="s">
        <v>11</v>
      </c>
      <c r="P12" s="199"/>
      <c r="Q12" s="199"/>
      <c r="R12" s="199"/>
      <c r="S12" s="199"/>
      <c r="T12" s="18"/>
      <c r="U12" s="179">
        <f t="shared" si="1"/>
        <v>0</v>
      </c>
      <c r="V12" s="192"/>
      <c r="W12" s="30"/>
      <c r="X12" s="179">
        <f>U12+'8月'!X12:Y12</f>
        <v>30</v>
      </c>
      <c r="Y12" s="180"/>
      <c r="Z12" s="19"/>
      <c r="AA12" s="2">
        <v>18</v>
      </c>
      <c r="AB12" s="4" t="s">
        <v>32</v>
      </c>
      <c r="AC12" s="4" t="s">
        <v>32</v>
      </c>
    </row>
    <row r="13" spans="1:29" ht="24" customHeight="1">
      <c r="A13" s="13">
        <v>40067</v>
      </c>
      <c r="B13" s="12" t="str">
        <f t="shared" si="0"/>
        <v>金</v>
      </c>
      <c r="C13" s="75" t="s">
        <v>103</v>
      </c>
      <c r="D13" s="75" t="s">
        <v>103</v>
      </c>
      <c r="E13" s="76" t="s">
        <v>105</v>
      </c>
      <c r="F13" s="76" t="s">
        <v>105</v>
      </c>
      <c r="G13" s="73" t="s">
        <v>128</v>
      </c>
      <c r="H13" s="73" t="s">
        <v>128</v>
      </c>
      <c r="I13" s="73" t="s">
        <v>128</v>
      </c>
      <c r="J13" s="73" t="s">
        <v>128</v>
      </c>
      <c r="K13" s="16"/>
      <c r="L13" s="190"/>
      <c r="M13" s="242"/>
      <c r="N13" s="23"/>
      <c r="O13" s="199" t="s">
        <v>64</v>
      </c>
      <c r="P13" s="199"/>
      <c r="Q13" s="199"/>
      <c r="R13" s="199"/>
      <c r="S13" s="199"/>
      <c r="T13" s="18"/>
      <c r="U13" s="179">
        <f t="shared" si="1"/>
        <v>13</v>
      </c>
      <c r="V13" s="192"/>
      <c r="W13" s="30"/>
      <c r="X13" s="179">
        <f>U13+'8月'!X13:Y13</f>
        <v>28</v>
      </c>
      <c r="Y13" s="180"/>
      <c r="Z13" s="19"/>
      <c r="AB13" s="4" t="s">
        <v>103</v>
      </c>
      <c r="AC13" s="4" t="s">
        <v>103</v>
      </c>
    </row>
    <row r="14" spans="1:29" ht="24" customHeight="1">
      <c r="A14" s="13">
        <v>40068</v>
      </c>
      <c r="B14" s="12" t="str">
        <f t="shared" si="0"/>
        <v>土</v>
      </c>
      <c r="C14" s="39"/>
      <c r="D14" s="39"/>
      <c r="E14" s="39"/>
      <c r="F14" s="39"/>
      <c r="G14" s="39"/>
      <c r="H14" s="39"/>
      <c r="I14" s="39"/>
      <c r="J14" s="39"/>
      <c r="K14" s="16"/>
      <c r="L14" s="190"/>
      <c r="M14" s="242"/>
      <c r="N14" s="23"/>
      <c r="O14" s="199" t="s">
        <v>21</v>
      </c>
      <c r="P14" s="199"/>
      <c r="Q14" s="199"/>
      <c r="R14" s="199"/>
      <c r="S14" s="199"/>
      <c r="T14" s="18"/>
      <c r="U14" s="179">
        <f t="shared" si="1"/>
        <v>5</v>
      </c>
      <c r="V14" s="192"/>
      <c r="W14" s="30"/>
      <c r="X14" s="179">
        <f>U14+'8月'!X14:Y14</f>
        <v>26</v>
      </c>
      <c r="Y14" s="180"/>
      <c r="Z14" s="19"/>
      <c r="AB14" s="4" t="s">
        <v>28</v>
      </c>
      <c r="AC14" s="4" t="s">
        <v>28</v>
      </c>
    </row>
    <row r="15" spans="1:29" ht="24" customHeight="1">
      <c r="A15" s="13">
        <v>40069</v>
      </c>
      <c r="B15" s="12" t="str">
        <f t="shared" si="0"/>
        <v>日</v>
      </c>
      <c r="C15" s="39"/>
      <c r="D15" s="39"/>
      <c r="E15" s="39"/>
      <c r="F15" s="39"/>
      <c r="G15" s="39"/>
      <c r="H15" s="39"/>
      <c r="I15" s="39"/>
      <c r="J15" s="39"/>
      <c r="K15" s="16"/>
      <c r="L15" s="190"/>
      <c r="M15" s="242"/>
      <c r="N15" s="23"/>
      <c r="O15" s="199" t="s">
        <v>2</v>
      </c>
      <c r="P15" s="199"/>
      <c r="Q15" s="199"/>
      <c r="R15" s="199"/>
      <c r="S15" s="199"/>
      <c r="T15" s="18"/>
      <c r="U15" s="179">
        <f t="shared" si="1"/>
        <v>0</v>
      </c>
      <c r="V15" s="192"/>
      <c r="W15" s="30"/>
      <c r="X15" s="179">
        <f>U15+'8月'!X15:Y15</f>
        <v>23</v>
      </c>
      <c r="Y15" s="180"/>
      <c r="Z15" s="19"/>
      <c r="AB15" s="4" t="s">
        <v>2</v>
      </c>
      <c r="AC15" s="4" t="s">
        <v>2</v>
      </c>
    </row>
    <row r="16" spans="1:29" ht="24" customHeight="1">
      <c r="A16" s="13">
        <v>40070</v>
      </c>
      <c r="B16" s="12" t="str">
        <f t="shared" si="0"/>
        <v>月</v>
      </c>
      <c r="C16" s="39"/>
      <c r="D16" s="39"/>
      <c r="E16" s="39"/>
      <c r="F16" s="39"/>
      <c r="G16" s="39"/>
      <c r="H16" s="39"/>
      <c r="I16" s="39"/>
      <c r="J16" s="39"/>
      <c r="K16" s="16"/>
      <c r="L16" s="190"/>
      <c r="M16" s="242"/>
      <c r="N16" s="23"/>
      <c r="O16" s="199"/>
      <c r="P16" s="199"/>
      <c r="Q16" s="199"/>
      <c r="R16" s="199"/>
      <c r="S16" s="199"/>
      <c r="T16" s="18"/>
      <c r="U16" s="179"/>
      <c r="V16" s="192"/>
      <c r="W16" s="30"/>
      <c r="X16" s="179"/>
      <c r="Y16" s="180"/>
      <c r="Z16" s="19"/>
      <c r="AB16" s="4"/>
      <c r="AC16" s="4"/>
    </row>
    <row r="17" spans="1:30" ht="24" customHeight="1">
      <c r="A17" s="13">
        <v>40071</v>
      </c>
      <c r="B17" s="12" t="str">
        <f t="shared" si="0"/>
        <v>火</v>
      </c>
      <c r="C17" s="15" t="s">
        <v>127</v>
      </c>
      <c r="D17" s="15" t="s">
        <v>108</v>
      </c>
      <c r="E17" s="74" t="s">
        <v>53</v>
      </c>
      <c r="F17" s="74" t="s">
        <v>53</v>
      </c>
      <c r="G17" s="73" t="s">
        <v>128</v>
      </c>
      <c r="H17" s="73" t="s">
        <v>128</v>
      </c>
      <c r="I17" s="73" t="s">
        <v>128</v>
      </c>
      <c r="J17" s="73" t="s">
        <v>128</v>
      </c>
      <c r="K17" s="16"/>
      <c r="L17" s="190"/>
      <c r="M17" s="242"/>
      <c r="N17" s="22"/>
      <c r="O17" s="224"/>
      <c r="P17" s="225"/>
      <c r="Q17" s="225"/>
      <c r="R17" s="225"/>
      <c r="S17" s="225"/>
      <c r="T17" s="24"/>
      <c r="U17" s="179"/>
      <c r="V17" s="192"/>
      <c r="W17" s="30"/>
      <c r="X17" s="179"/>
      <c r="Y17" s="180"/>
      <c r="Z17" s="24"/>
      <c r="AA17" s="2">
        <v>35</v>
      </c>
      <c r="AB17" s="4"/>
      <c r="AC17" s="4"/>
      <c r="AD17" s="7"/>
    </row>
    <row r="18" spans="1:29" ht="24" customHeight="1">
      <c r="A18" s="13">
        <v>40072</v>
      </c>
      <c r="B18" s="12" t="str">
        <f t="shared" si="0"/>
        <v>水</v>
      </c>
      <c r="C18" s="75" t="s">
        <v>103</v>
      </c>
      <c r="D18" s="75" t="s">
        <v>28</v>
      </c>
      <c r="E18" s="74" t="s">
        <v>29</v>
      </c>
      <c r="F18" s="74" t="s">
        <v>29</v>
      </c>
      <c r="G18" s="73" t="s">
        <v>128</v>
      </c>
      <c r="H18" s="73" t="s">
        <v>128</v>
      </c>
      <c r="I18" s="73" t="s">
        <v>128</v>
      </c>
      <c r="J18" s="73" t="s">
        <v>128</v>
      </c>
      <c r="K18" s="16"/>
      <c r="L18" s="190"/>
      <c r="M18" s="242"/>
      <c r="N18" s="25"/>
      <c r="O18" s="224"/>
      <c r="P18" s="225"/>
      <c r="Q18" s="225"/>
      <c r="R18" s="225"/>
      <c r="S18" s="225"/>
      <c r="T18" s="16"/>
      <c r="U18" s="179"/>
      <c r="V18" s="192"/>
      <c r="W18" s="30"/>
      <c r="X18" s="179"/>
      <c r="Y18" s="180"/>
      <c r="Z18" s="24"/>
      <c r="AA18" s="2">
        <v>11</v>
      </c>
      <c r="AB18" s="4"/>
      <c r="AC18" s="4"/>
    </row>
    <row r="19" spans="1:29" ht="24" customHeight="1">
      <c r="A19" s="13">
        <v>40073</v>
      </c>
      <c r="B19" s="12" t="str">
        <f t="shared" si="0"/>
        <v>木</v>
      </c>
      <c r="C19" s="15" t="s">
        <v>62</v>
      </c>
      <c r="D19" s="15" t="s">
        <v>68</v>
      </c>
      <c r="E19" s="74" t="s">
        <v>54</v>
      </c>
      <c r="F19" s="74" t="s">
        <v>54</v>
      </c>
      <c r="G19" s="73" t="s">
        <v>128</v>
      </c>
      <c r="H19" s="73" t="s">
        <v>128</v>
      </c>
      <c r="I19" s="73" t="s">
        <v>128</v>
      </c>
      <c r="J19" s="73" t="s">
        <v>128</v>
      </c>
      <c r="K19" s="16"/>
      <c r="L19" s="190"/>
      <c r="M19" s="243"/>
      <c r="N19" s="26"/>
      <c r="O19" s="199" t="s">
        <v>5</v>
      </c>
      <c r="P19" s="199"/>
      <c r="Q19" s="199"/>
      <c r="R19" s="199"/>
      <c r="S19" s="199"/>
      <c r="T19" s="18"/>
      <c r="U19" s="179">
        <f>SUM(U7:U18)</f>
        <v>28</v>
      </c>
      <c r="V19" s="192"/>
      <c r="W19" s="30"/>
      <c r="X19" s="179">
        <f>SUM(X7:X18)</f>
        <v>249</v>
      </c>
      <c r="Y19" s="192"/>
      <c r="Z19" s="19"/>
      <c r="AB19" s="6"/>
      <c r="AC19" s="6"/>
    </row>
    <row r="20" spans="1:29" ht="24" customHeight="1">
      <c r="A20" s="13">
        <v>40074</v>
      </c>
      <c r="B20" s="12" t="str">
        <f aca="true" t="shared" si="2" ref="B20:B32">TEXT(WEEKDAY(A20),"aaa")</f>
        <v>金</v>
      </c>
      <c r="C20" s="75" t="s">
        <v>103</v>
      </c>
      <c r="D20" s="75" t="s">
        <v>103</v>
      </c>
      <c r="E20" s="76" t="s">
        <v>105</v>
      </c>
      <c r="F20" s="76" t="s">
        <v>105</v>
      </c>
      <c r="G20" s="73" t="s">
        <v>128</v>
      </c>
      <c r="H20" s="73" t="s">
        <v>128</v>
      </c>
      <c r="I20" s="73" t="s">
        <v>128</v>
      </c>
      <c r="J20" s="73" t="s">
        <v>128</v>
      </c>
      <c r="K20" s="16"/>
      <c r="L20" s="190"/>
      <c r="M20" s="189" t="s">
        <v>26</v>
      </c>
      <c r="N20" s="27"/>
      <c r="O20" s="280" t="s">
        <v>13</v>
      </c>
      <c r="P20" s="281"/>
      <c r="Q20" s="281"/>
      <c r="R20" s="281"/>
      <c r="S20" s="281"/>
      <c r="T20" s="18"/>
      <c r="U20" s="179">
        <f aca="true" t="shared" si="3" ref="U20:U27">COUNTIF($C$3:$J$39,AB20)</f>
        <v>2</v>
      </c>
      <c r="V20" s="192"/>
      <c r="W20" s="30"/>
      <c r="X20" s="179">
        <f>U20+'8月'!X20:Y20</f>
        <v>48</v>
      </c>
      <c r="Y20" s="180"/>
      <c r="Z20" s="19"/>
      <c r="AA20" s="2">
        <v>19</v>
      </c>
      <c r="AB20" s="4" t="s">
        <v>50</v>
      </c>
      <c r="AC20" s="4" t="s">
        <v>50</v>
      </c>
    </row>
    <row r="21" spans="1:29" ht="24" customHeight="1">
      <c r="A21" s="13">
        <v>40075</v>
      </c>
      <c r="B21" s="12" t="str">
        <f t="shared" si="2"/>
        <v>土</v>
      </c>
      <c r="C21" s="39"/>
      <c r="D21" s="39"/>
      <c r="E21" s="39"/>
      <c r="F21" s="39"/>
      <c r="G21" s="39"/>
      <c r="H21" s="39"/>
      <c r="I21" s="39"/>
      <c r="J21" s="39"/>
      <c r="K21" s="16"/>
      <c r="L21" s="190"/>
      <c r="M21" s="190"/>
      <c r="N21" s="26"/>
      <c r="O21" s="280" t="s">
        <v>65</v>
      </c>
      <c r="P21" s="281"/>
      <c r="Q21" s="281"/>
      <c r="R21" s="281"/>
      <c r="S21" s="281"/>
      <c r="T21" s="18"/>
      <c r="U21" s="179">
        <f t="shared" si="3"/>
        <v>0</v>
      </c>
      <c r="V21" s="192"/>
      <c r="W21" s="30"/>
      <c r="X21" s="179">
        <f>U21+'8月'!X21:Y21</f>
        <v>50</v>
      </c>
      <c r="Y21" s="180"/>
      <c r="Z21" s="19"/>
      <c r="AA21" s="2">
        <v>35</v>
      </c>
      <c r="AB21" s="4" t="s">
        <v>104</v>
      </c>
      <c r="AC21" s="4" t="s">
        <v>104</v>
      </c>
    </row>
    <row r="22" spans="1:29" ht="24" customHeight="1">
      <c r="A22" s="13">
        <v>40076</v>
      </c>
      <c r="B22" s="12" t="str">
        <f t="shared" si="2"/>
        <v>日</v>
      </c>
      <c r="C22" s="39"/>
      <c r="D22" s="39"/>
      <c r="E22" s="39"/>
      <c r="F22" s="39"/>
      <c r="G22" s="39"/>
      <c r="H22" s="39"/>
      <c r="I22" s="39"/>
      <c r="J22" s="39"/>
      <c r="K22" s="16"/>
      <c r="L22" s="190"/>
      <c r="M22" s="190"/>
      <c r="N22" s="28"/>
      <c r="O22" s="280" t="s">
        <v>45</v>
      </c>
      <c r="P22" s="281"/>
      <c r="Q22" s="281"/>
      <c r="R22" s="281"/>
      <c r="S22" s="281"/>
      <c r="T22" s="18"/>
      <c r="U22" s="179">
        <f t="shared" si="3"/>
        <v>6</v>
      </c>
      <c r="V22" s="192"/>
      <c r="W22" s="30"/>
      <c r="X22" s="179">
        <f>U22+'8月'!X22:Y22</f>
        <v>57</v>
      </c>
      <c r="Y22" s="180"/>
      <c r="Z22" s="19"/>
      <c r="AA22" s="2">
        <v>45</v>
      </c>
      <c r="AB22" s="4" t="s">
        <v>53</v>
      </c>
      <c r="AC22" s="4" t="s">
        <v>53</v>
      </c>
    </row>
    <row r="23" spans="1:29" ht="24" customHeight="1">
      <c r="A23" s="13">
        <v>40077</v>
      </c>
      <c r="B23" s="12" t="str">
        <f t="shared" si="2"/>
        <v>月</v>
      </c>
      <c r="C23" s="39"/>
      <c r="D23" s="39"/>
      <c r="E23" s="39"/>
      <c r="F23" s="39"/>
      <c r="G23" s="39"/>
      <c r="H23" s="39"/>
      <c r="I23" s="39"/>
      <c r="J23" s="39"/>
      <c r="K23" s="16"/>
      <c r="L23" s="190"/>
      <c r="M23" s="190"/>
      <c r="N23" s="28"/>
      <c r="O23" s="283" t="s">
        <v>52</v>
      </c>
      <c r="P23" s="284"/>
      <c r="Q23" s="284"/>
      <c r="R23" s="284"/>
      <c r="S23" s="284"/>
      <c r="T23" s="18"/>
      <c r="U23" s="179">
        <f t="shared" si="3"/>
        <v>0</v>
      </c>
      <c r="V23" s="192"/>
      <c r="W23" s="30"/>
      <c r="X23" s="179">
        <f>U23+'8月'!X23:Y23</f>
        <v>22</v>
      </c>
      <c r="Y23" s="180"/>
      <c r="Z23" s="19"/>
      <c r="AA23" s="2">
        <v>40</v>
      </c>
      <c r="AB23" s="4" t="s">
        <v>51</v>
      </c>
      <c r="AC23" s="4" t="s">
        <v>51</v>
      </c>
    </row>
    <row r="24" spans="1:30" ht="24" customHeight="1">
      <c r="A24" s="13">
        <v>40078</v>
      </c>
      <c r="B24" s="12" t="str">
        <f t="shared" si="2"/>
        <v>火</v>
      </c>
      <c r="C24" s="39"/>
      <c r="D24" s="39"/>
      <c r="E24" s="39"/>
      <c r="F24" s="39"/>
      <c r="G24" s="39"/>
      <c r="H24" s="39"/>
      <c r="I24" s="39"/>
      <c r="J24" s="39"/>
      <c r="K24" s="16"/>
      <c r="L24" s="190"/>
      <c r="M24" s="190"/>
      <c r="N24" s="22"/>
      <c r="O24" s="200" t="s">
        <v>46</v>
      </c>
      <c r="P24" s="285"/>
      <c r="Q24" s="285"/>
      <c r="R24" s="285"/>
      <c r="S24" s="285"/>
      <c r="T24" s="24"/>
      <c r="U24" s="179">
        <f t="shared" si="3"/>
        <v>8</v>
      </c>
      <c r="V24" s="192"/>
      <c r="W24" s="30"/>
      <c r="X24" s="179">
        <f>U24+'8月'!X24:Y24</f>
        <v>27</v>
      </c>
      <c r="Y24" s="180"/>
      <c r="Z24" s="24"/>
      <c r="AA24" s="2">
        <v>61</v>
      </c>
      <c r="AB24" s="5" t="s">
        <v>54</v>
      </c>
      <c r="AC24" s="5" t="s">
        <v>54</v>
      </c>
      <c r="AD24" s="14"/>
    </row>
    <row r="25" spans="1:29" ht="24" customHeight="1">
      <c r="A25" s="13">
        <v>40079</v>
      </c>
      <c r="B25" s="12" t="str">
        <f t="shared" si="2"/>
        <v>水</v>
      </c>
      <c r="C25" s="75" t="s">
        <v>103</v>
      </c>
      <c r="D25" s="75" t="s">
        <v>28</v>
      </c>
      <c r="E25" s="74" t="s">
        <v>29</v>
      </c>
      <c r="F25" s="74" t="s">
        <v>29</v>
      </c>
      <c r="G25" s="73" t="s">
        <v>128</v>
      </c>
      <c r="H25" s="73" t="s">
        <v>128</v>
      </c>
      <c r="I25" s="73" t="s">
        <v>128</v>
      </c>
      <c r="J25" s="73" t="s">
        <v>128</v>
      </c>
      <c r="K25" s="16"/>
      <c r="L25" s="190"/>
      <c r="M25" s="190"/>
      <c r="N25" s="22"/>
      <c r="O25" s="283" t="s">
        <v>66</v>
      </c>
      <c r="P25" s="284"/>
      <c r="Q25" s="284"/>
      <c r="R25" s="284"/>
      <c r="S25" s="284"/>
      <c r="T25" s="24"/>
      <c r="U25" s="179">
        <f t="shared" si="3"/>
        <v>8</v>
      </c>
      <c r="V25" s="192"/>
      <c r="W25" s="30"/>
      <c r="X25" s="179">
        <f>U25+'8月'!X25:Y25</f>
        <v>8</v>
      </c>
      <c r="Y25" s="180"/>
      <c r="Z25" s="24"/>
      <c r="AA25" s="2">
        <v>133</v>
      </c>
      <c r="AB25" s="4" t="s">
        <v>105</v>
      </c>
      <c r="AC25" s="4" t="s">
        <v>105</v>
      </c>
    </row>
    <row r="26" spans="1:29" ht="24" customHeight="1">
      <c r="A26" s="13">
        <v>40080</v>
      </c>
      <c r="B26" s="12" t="str">
        <f t="shared" si="2"/>
        <v>木</v>
      </c>
      <c r="C26" s="15" t="s">
        <v>62</v>
      </c>
      <c r="D26" s="15" t="s">
        <v>68</v>
      </c>
      <c r="E26" s="74" t="s">
        <v>54</v>
      </c>
      <c r="F26" s="74" t="s">
        <v>54</v>
      </c>
      <c r="G26" s="73" t="s">
        <v>128</v>
      </c>
      <c r="H26" s="73" t="s">
        <v>128</v>
      </c>
      <c r="I26" s="73" t="s">
        <v>128</v>
      </c>
      <c r="J26" s="73" t="s">
        <v>128</v>
      </c>
      <c r="K26" s="16"/>
      <c r="L26" s="190"/>
      <c r="M26" s="190"/>
      <c r="N26" s="22"/>
      <c r="O26" s="280" t="s">
        <v>25</v>
      </c>
      <c r="P26" s="281"/>
      <c r="Q26" s="281"/>
      <c r="R26" s="281"/>
      <c r="S26" s="281"/>
      <c r="T26" s="24"/>
      <c r="U26" s="179">
        <f t="shared" si="3"/>
        <v>10</v>
      </c>
      <c r="V26" s="192"/>
      <c r="W26" s="30"/>
      <c r="X26" s="179">
        <f>U26+'8月'!X26:Y26</f>
        <v>60</v>
      </c>
      <c r="Y26" s="180"/>
      <c r="Z26" s="24"/>
      <c r="AA26" s="2">
        <v>69</v>
      </c>
      <c r="AB26" s="4" t="s">
        <v>29</v>
      </c>
      <c r="AC26" s="4" t="s">
        <v>29</v>
      </c>
    </row>
    <row r="27" spans="1:29" ht="24" customHeight="1">
      <c r="A27" s="13">
        <v>40081</v>
      </c>
      <c r="B27" s="12" t="str">
        <f t="shared" si="2"/>
        <v>金</v>
      </c>
      <c r="C27" s="75" t="s">
        <v>103</v>
      </c>
      <c r="D27" s="75" t="s">
        <v>103</v>
      </c>
      <c r="E27" s="76" t="s">
        <v>105</v>
      </c>
      <c r="F27" s="76" t="s">
        <v>105</v>
      </c>
      <c r="G27" s="73" t="s">
        <v>128</v>
      </c>
      <c r="H27" s="73" t="s">
        <v>128</v>
      </c>
      <c r="I27" s="73" t="s">
        <v>128</v>
      </c>
      <c r="J27" s="73" t="s">
        <v>128</v>
      </c>
      <c r="K27" s="16"/>
      <c r="L27" s="190"/>
      <c r="M27" s="242"/>
      <c r="N27" s="22"/>
      <c r="O27" s="200" t="s">
        <v>14</v>
      </c>
      <c r="P27" s="285"/>
      <c r="Q27" s="285"/>
      <c r="R27" s="285"/>
      <c r="S27" s="285"/>
      <c r="T27" s="24"/>
      <c r="U27" s="179">
        <f t="shared" si="3"/>
        <v>0</v>
      </c>
      <c r="V27" s="192"/>
      <c r="W27" s="30"/>
      <c r="X27" s="179">
        <f>U27+'8月'!X27:Y27</f>
        <v>9</v>
      </c>
      <c r="Y27" s="180"/>
      <c r="Z27" s="24"/>
      <c r="AB27" s="4" t="s">
        <v>1</v>
      </c>
      <c r="AC27" s="4" t="s">
        <v>1</v>
      </c>
    </row>
    <row r="28" spans="1:29" ht="24" customHeight="1">
      <c r="A28" s="13">
        <v>40082</v>
      </c>
      <c r="B28" s="12" t="str">
        <f t="shared" si="2"/>
        <v>土</v>
      </c>
      <c r="C28" s="39"/>
      <c r="D28" s="39"/>
      <c r="E28" s="39"/>
      <c r="F28" s="39"/>
      <c r="G28" s="39"/>
      <c r="H28" s="39"/>
      <c r="I28" s="39"/>
      <c r="J28" s="39"/>
      <c r="K28" s="16"/>
      <c r="L28" s="191"/>
      <c r="M28" s="243"/>
      <c r="N28" s="26"/>
      <c r="O28" s="199" t="s">
        <v>5</v>
      </c>
      <c r="P28" s="199"/>
      <c r="Q28" s="199"/>
      <c r="R28" s="199"/>
      <c r="S28" s="199"/>
      <c r="T28" s="18"/>
      <c r="U28" s="179">
        <f>SUM(U20:U27)</f>
        <v>34</v>
      </c>
      <c r="V28" s="192"/>
      <c r="W28" s="30"/>
      <c r="X28" s="179">
        <f>SUM(X20:Y27)</f>
        <v>281</v>
      </c>
      <c r="Y28" s="192"/>
      <c r="Z28" s="19"/>
      <c r="AB28" s="6"/>
      <c r="AC28" s="6"/>
    </row>
    <row r="29" spans="1:29" ht="24" customHeight="1">
      <c r="A29" s="13">
        <v>40083</v>
      </c>
      <c r="B29" s="12" t="str">
        <f t="shared" si="2"/>
        <v>日</v>
      </c>
      <c r="C29" s="39"/>
      <c r="D29" s="39"/>
      <c r="E29" s="39"/>
      <c r="F29" s="39"/>
      <c r="G29" s="39"/>
      <c r="H29" s="39"/>
      <c r="I29" s="39"/>
      <c r="J29" s="39"/>
      <c r="K29" s="16"/>
      <c r="L29" s="189" t="s">
        <v>33</v>
      </c>
      <c r="M29" s="226" t="s">
        <v>23</v>
      </c>
      <c r="N29" s="27"/>
      <c r="O29" s="224" t="s">
        <v>67</v>
      </c>
      <c r="P29" s="225"/>
      <c r="Q29" s="225"/>
      <c r="R29" s="225"/>
      <c r="S29" s="225"/>
      <c r="T29" s="18"/>
      <c r="U29" s="179">
        <f aca="true" t="shared" si="4" ref="U29:U35">COUNTIF($C$3:$J$39,AB29)</f>
        <v>2</v>
      </c>
      <c r="V29" s="192"/>
      <c r="W29" s="30"/>
      <c r="X29" s="179">
        <f>U29+'8月'!X29:Y29</f>
        <v>15</v>
      </c>
      <c r="Y29" s="180"/>
      <c r="Z29" s="19"/>
      <c r="AA29" s="2">
        <v>13</v>
      </c>
      <c r="AB29" s="4" t="s">
        <v>47</v>
      </c>
      <c r="AC29" s="4" t="s">
        <v>47</v>
      </c>
    </row>
    <row r="30" spans="1:29" ht="24" customHeight="1">
      <c r="A30" s="13">
        <v>40084</v>
      </c>
      <c r="B30" s="12" t="str">
        <f t="shared" si="2"/>
        <v>月</v>
      </c>
      <c r="C30" s="61" t="s">
        <v>20</v>
      </c>
      <c r="D30" s="61" t="s">
        <v>47</v>
      </c>
      <c r="E30" s="76" t="s">
        <v>30</v>
      </c>
      <c r="F30" s="76" t="s">
        <v>30</v>
      </c>
      <c r="G30" s="73" t="s">
        <v>128</v>
      </c>
      <c r="H30" s="73" t="s">
        <v>128</v>
      </c>
      <c r="I30" s="73" t="s">
        <v>128</v>
      </c>
      <c r="J30" s="73" t="s">
        <v>128</v>
      </c>
      <c r="K30" s="16"/>
      <c r="L30" s="190"/>
      <c r="M30" s="227"/>
      <c r="N30" s="27"/>
      <c r="O30" s="224" t="s">
        <v>48</v>
      </c>
      <c r="P30" s="225"/>
      <c r="Q30" s="225"/>
      <c r="R30" s="225"/>
      <c r="S30" s="225"/>
      <c r="T30" s="18"/>
      <c r="U30" s="179">
        <f t="shared" si="4"/>
        <v>0</v>
      </c>
      <c r="V30" s="192"/>
      <c r="W30" s="30"/>
      <c r="X30" s="179">
        <f>U30+'8月'!X30:Y30</f>
        <v>14</v>
      </c>
      <c r="Y30" s="180"/>
      <c r="Z30" s="19"/>
      <c r="AA30" s="2">
        <v>40</v>
      </c>
      <c r="AB30" s="4" t="s">
        <v>55</v>
      </c>
      <c r="AC30" s="4" t="s">
        <v>55</v>
      </c>
    </row>
    <row r="31" spans="1:29" ht="24" customHeight="1">
      <c r="A31" s="13">
        <v>40085</v>
      </c>
      <c r="B31" s="12" t="str">
        <f t="shared" si="2"/>
        <v>火</v>
      </c>
      <c r="C31" s="15" t="s">
        <v>127</v>
      </c>
      <c r="D31" s="15" t="s">
        <v>108</v>
      </c>
      <c r="E31" s="74" t="s">
        <v>73</v>
      </c>
      <c r="F31" s="74" t="s">
        <v>73</v>
      </c>
      <c r="G31" s="73" t="s">
        <v>128</v>
      </c>
      <c r="H31" s="73" t="s">
        <v>128</v>
      </c>
      <c r="I31" s="73" t="s">
        <v>128</v>
      </c>
      <c r="J31" s="73" t="s">
        <v>128</v>
      </c>
      <c r="K31" s="16"/>
      <c r="L31" s="190"/>
      <c r="M31" s="227"/>
      <c r="N31" s="27"/>
      <c r="O31" s="224" t="s">
        <v>68</v>
      </c>
      <c r="P31" s="225"/>
      <c r="Q31" s="225"/>
      <c r="R31" s="225"/>
      <c r="S31" s="225"/>
      <c r="T31" s="18"/>
      <c r="U31" s="179">
        <f t="shared" si="4"/>
        <v>4</v>
      </c>
      <c r="V31" s="192"/>
      <c r="W31" s="30"/>
      <c r="X31" s="179">
        <f>U31+'8月'!X31:Y31</f>
        <v>18</v>
      </c>
      <c r="Y31" s="180"/>
      <c r="Z31" s="19"/>
      <c r="AA31" s="2">
        <v>20</v>
      </c>
      <c r="AB31" s="4" t="s">
        <v>68</v>
      </c>
      <c r="AC31" s="4" t="s">
        <v>68</v>
      </c>
    </row>
    <row r="32" spans="1:29" ht="24" customHeight="1">
      <c r="A32" s="13">
        <v>40086</v>
      </c>
      <c r="B32" s="12" t="str">
        <f t="shared" si="2"/>
        <v>水</v>
      </c>
      <c r="C32" s="75" t="s">
        <v>103</v>
      </c>
      <c r="D32" s="75" t="s">
        <v>28</v>
      </c>
      <c r="E32" s="74" t="s">
        <v>29</v>
      </c>
      <c r="F32" s="74" t="s">
        <v>29</v>
      </c>
      <c r="G32" s="73" t="s">
        <v>128</v>
      </c>
      <c r="H32" s="73" t="s">
        <v>128</v>
      </c>
      <c r="I32" s="73" t="s">
        <v>128</v>
      </c>
      <c r="J32" s="73" t="s">
        <v>128</v>
      </c>
      <c r="K32" s="16"/>
      <c r="L32" s="190"/>
      <c r="M32" s="227"/>
      <c r="N32" s="27"/>
      <c r="O32" s="222" t="s">
        <v>69</v>
      </c>
      <c r="P32" s="223"/>
      <c r="Q32" s="223"/>
      <c r="R32" s="223"/>
      <c r="S32" s="223"/>
      <c r="T32" s="18"/>
      <c r="U32" s="179">
        <f t="shared" si="4"/>
        <v>0</v>
      </c>
      <c r="V32" s="192"/>
      <c r="W32" s="30"/>
      <c r="X32" s="179">
        <f>U32+'8月'!X32:Y32</f>
        <v>0</v>
      </c>
      <c r="Y32" s="180"/>
      <c r="Z32" s="19"/>
      <c r="AA32" s="2">
        <v>20</v>
      </c>
      <c r="AB32" s="4" t="s">
        <v>107</v>
      </c>
      <c r="AC32" s="4" t="s">
        <v>107</v>
      </c>
    </row>
    <row r="33" spans="1:29" ht="24" customHeight="1">
      <c r="A33" s="13"/>
      <c r="B33" s="12"/>
      <c r="C33" s="71"/>
      <c r="D33" s="71"/>
      <c r="E33" s="74"/>
      <c r="F33" s="74"/>
      <c r="G33" s="71"/>
      <c r="H33" s="71"/>
      <c r="I33" s="71"/>
      <c r="J33" s="71"/>
      <c r="K33" s="16"/>
      <c r="L33" s="190"/>
      <c r="M33" s="227"/>
      <c r="N33" s="27"/>
      <c r="O33" s="224" t="s">
        <v>70</v>
      </c>
      <c r="P33" s="225"/>
      <c r="Q33" s="225"/>
      <c r="R33" s="225"/>
      <c r="S33" s="225"/>
      <c r="T33" s="18"/>
      <c r="U33" s="179">
        <f t="shared" si="4"/>
        <v>4</v>
      </c>
      <c r="V33" s="192"/>
      <c r="W33" s="30"/>
      <c r="X33" s="179">
        <f>U33+'8月'!X33:Y33</f>
        <v>18</v>
      </c>
      <c r="Y33" s="180"/>
      <c r="Z33" s="19"/>
      <c r="AA33" s="2">
        <v>67</v>
      </c>
      <c r="AB33" s="4" t="s">
        <v>108</v>
      </c>
      <c r="AC33" s="4" t="s">
        <v>108</v>
      </c>
    </row>
    <row r="34" spans="3:32" ht="24" customHeight="1" thickBot="1">
      <c r="C34" s="16"/>
      <c r="D34" s="16"/>
      <c r="E34" s="77"/>
      <c r="F34" s="77"/>
      <c r="G34" s="16"/>
      <c r="H34" s="16"/>
      <c r="I34" s="16"/>
      <c r="J34" s="16"/>
      <c r="K34" s="16"/>
      <c r="L34" s="190"/>
      <c r="M34" s="227"/>
      <c r="N34" s="22"/>
      <c r="O34" s="222" t="s">
        <v>71</v>
      </c>
      <c r="P34" s="223"/>
      <c r="Q34" s="223"/>
      <c r="R34" s="223"/>
      <c r="S34" s="223"/>
      <c r="T34" s="26"/>
      <c r="U34" s="179">
        <f t="shared" si="4"/>
        <v>0</v>
      </c>
      <c r="V34" s="192"/>
      <c r="W34" s="50"/>
      <c r="X34" s="179">
        <f>U34+'8月'!X34:Y34</f>
        <v>0</v>
      </c>
      <c r="Y34" s="180"/>
      <c r="Z34" s="24"/>
      <c r="AA34" s="2">
        <v>20</v>
      </c>
      <c r="AB34" s="4" t="s">
        <v>111</v>
      </c>
      <c r="AC34" s="4" t="s">
        <v>111</v>
      </c>
      <c r="AF34" s="2">
        <f>943-926</f>
        <v>17</v>
      </c>
    </row>
    <row r="35" spans="1:29" ht="24" customHeight="1">
      <c r="A35" s="261" t="s">
        <v>89</v>
      </c>
      <c r="B35" s="47"/>
      <c r="C35" s="264" t="s">
        <v>87</v>
      </c>
      <c r="D35" s="265"/>
      <c r="E35" s="266"/>
      <c r="F35" s="48" t="s">
        <v>88</v>
      </c>
      <c r="G35" s="49" t="s">
        <v>16</v>
      </c>
      <c r="H35" s="16"/>
      <c r="I35" s="16"/>
      <c r="J35" s="16"/>
      <c r="K35" s="16"/>
      <c r="L35" s="190"/>
      <c r="M35" s="228"/>
      <c r="N35" s="22"/>
      <c r="O35" s="199" t="s">
        <v>72</v>
      </c>
      <c r="P35" s="201"/>
      <c r="Q35" s="201"/>
      <c r="R35" s="201"/>
      <c r="S35" s="201"/>
      <c r="T35" s="24"/>
      <c r="U35" s="179">
        <f t="shared" si="4"/>
        <v>0</v>
      </c>
      <c r="V35" s="192"/>
      <c r="W35" s="50"/>
      <c r="X35" s="179">
        <f>U35+'8月'!X35:Y35</f>
        <v>0</v>
      </c>
      <c r="Y35" s="180"/>
      <c r="Z35" s="31"/>
      <c r="AB35" s="5" t="s">
        <v>109</v>
      </c>
      <c r="AC35" s="5" t="s">
        <v>109</v>
      </c>
    </row>
    <row r="36" spans="1:29" ht="24" customHeight="1">
      <c r="A36" s="262"/>
      <c r="B36" s="267" t="s">
        <v>83</v>
      </c>
      <c r="C36" s="248" t="s">
        <v>78</v>
      </c>
      <c r="D36" s="248"/>
      <c r="E36" s="248"/>
      <c r="F36" s="43">
        <f>COUNTIF($C$3:$J$33,AB47)</f>
        <v>0</v>
      </c>
      <c r="G36" s="70">
        <f>F36+'8月'!G36</f>
        <v>0</v>
      </c>
      <c r="H36" s="16"/>
      <c r="I36" s="16"/>
      <c r="J36" s="16"/>
      <c r="K36" s="16"/>
      <c r="L36" s="190"/>
      <c r="M36" s="228"/>
      <c r="N36" s="22"/>
      <c r="O36" s="199"/>
      <c r="P36" s="201"/>
      <c r="Q36" s="201"/>
      <c r="R36" s="201"/>
      <c r="S36" s="201"/>
      <c r="T36" s="24"/>
      <c r="U36" s="179"/>
      <c r="V36" s="192"/>
      <c r="W36" s="51"/>
      <c r="X36" s="179"/>
      <c r="Y36" s="180"/>
      <c r="Z36" s="24"/>
      <c r="AA36" s="2">
        <v>20</v>
      </c>
      <c r="AB36" s="5"/>
      <c r="AC36" s="5"/>
    </row>
    <row r="37" spans="1:29" ht="24" customHeight="1">
      <c r="A37" s="262"/>
      <c r="B37" s="267"/>
      <c r="C37" s="248" t="s">
        <v>79</v>
      </c>
      <c r="D37" s="248"/>
      <c r="E37" s="248"/>
      <c r="F37" s="43">
        <f>COUNTIF($C$3:$J$33,AB48)</f>
        <v>0</v>
      </c>
      <c r="G37" s="70">
        <f>F37+'8月'!G37</f>
        <v>0</v>
      </c>
      <c r="H37" s="16"/>
      <c r="I37" s="16"/>
      <c r="J37" s="16"/>
      <c r="K37" s="29"/>
      <c r="L37" s="190"/>
      <c r="M37" s="229"/>
      <c r="N37" s="26"/>
      <c r="O37" s="199" t="s">
        <v>5</v>
      </c>
      <c r="P37" s="199"/>
      <c r="Q37" s="199"/>
      <c r="R37" s="199"/>
      <c r="S37" s="199"/>
      <c r="T37" s="18"/>
      <c r="U37" s="179">
        <f>SUM(U29:U36)</f>
        <v>10</v>
      </c>
      <c r="V37" s="192"/>
      <c r="W37" s="30"/>
      <c r="X37" s="179">
        <f>SUM(X29:X36)</f>
        <v>65</v>
      </c>
      <c r="Y37" s="192"/>
      <c r="Z37" s="19"/>
      <c r="AB37" s="6"/>
      <c r="AC37" s="6"/>
    </row>
    <row r="38" spans="1:29" ht="24" customHeight="1">
      <c r="A38" s="262"/>
      <c r="B38" s="267"/>
      <c r="C38" s="248" t="s">
        <v>80</v>
      </c>
      <c r="D38" s="248"/>
      <c r="E38" s="248"/>
      <c r="F38" s="43">
        <f>COUNTIF($C$3:$J$33,AB49)</f>
        <v>0</v>
      </c>
      <c r="G38" s="70">
        <f>F38+'8月'!G38</f>
        <v>0</v>
      </c>
      <c r="H38" s="16"/>
      <c r="I38" s="16"/>
      <c r="J38" s="16"/>
      <c r="K38" s="29"/>
      <c r="L38" s="190"/>
      <c r="M38" s="189" t="s">
        <v>26</v>
      </c>
      <c r="N38" s="26"/>
      <c r="O38" s="200" t="s">
        <v>30</v>
      </c>
      <c r="P38" s="282"/>
      <c r="Q38" s="282"/>
      <c r="R38" s="282"/>
      <c r="S38" s="282"/>
      <c r="T38" s="18"/>
      <c r="U38" s="179">
        <f aca="true" t="shared" si="5" ref="U38:U45">COUNTIF($C$3:$J$39,AB38)</f>
        <v>2</v>
      </c>
      <c r="V38" s="192"/>
      <c r="W38" s="30"/>
      <c r="X38" s="179">
        <f>U38+'8月'!X38:Y38</f>
        <v>2</v>
      </c>
      <c r="Y38" s="180"/>
      <c r="Z38" s="19"/>
      <c r="AA38" s="2">
        <v>165</v>
      </c>
      <c r="AB38" s="4" t="s">
        <v>30</v>
      </c>
      <c r="AC38" s="4" t="s">
        <v>30</v>
      </c>
    </row>
    <row r="39" spans="1:29" ht="24" customHeight="1">
      <c r="A39" s="262"/>
      <c r="B39" s="267"/>
      <c r="C39" s="248" t="s">
        <v>25</v>
      </c>
      <c r="D39" s="248"/>
      <c r="E39" s="248"/>
      <c r="F39" s="43">
        <f>COUNTIF($C$3:$J$33,AB50)</f>
        <v>0</v>
      </c>
      <c r="G39" s="70">
        <f>F39+'8月'!G39</f>
        <v>0</v>
      </c>
      <c r="H39" s="16"/>
      <c r="I39" s="16"/>
      <c r="J39" s="16"/>
      <c r="K39" s="16"/>
      <c r="L39" s="190"/>
      <c r="M39" s="230"/>
      <c r="N39" s="27"/>
      <c r="O39" s="200" t="s">
        <v>31</v>
      </c>
      <c r="P39" s="200"/>
      <c r="Q39" s="200"/>
      <c r="R39" s="200"/>
      <c r="S39" s="200"/>
      <c r="T39" s="18"/>
      <c r="U39" s="179">
        <f t="shared" si="5"/>
        <v>0</v>
      </c>
      <c r="V39" s="192"/>
      <c r="W39" s="30"/>
      <c r="X39" s="179">
        <f>U39+'8月'!X39:Y39</f>
        <v>0</v>
      </c>
      <c r="Y39" s="180"/>
      <c r="Z39" s="19"/>
      <c r="AA39" s="2">
        <v>30</v>
      </c>
      <c r="AB39" s="4" t="s">
        <v>31</v>
      </c>
      <c r="AC39" s="4" t="s">
        <v>31</v>
      </c>
    </row>
    <row r="40" spans="1:29" ht="24" customHeight="1">
      <c r="A40" s="262"/>
      <c r="B40" s="267"/>
      <c r="C40" s="268" t="s">
        <v>90</v>
      </c>
      <c r="D40" s="269"/>
      <c r="E40" s="270"/>
      <c r="F40" s="44">
        <f>SUM(F36:F39)</f>
        <v>0</v>
      </c>
      <c r="G40" s="45">
        <f>SUM(G36:G39)</f>
        <v>0</v>
      </c>
      <c r="H40" s="16"/>
      <c r="I40" s="16"/>
      <c r="J40" s="16"/>
      <c r="K40" s="16"/>
      <c r="L40" s="190"/>
      <c r="M40" s="230"/>
      <c r="N40" s="26"/>
      <c r="O40" s="200" t="s">
        <v>73</v>
      </c>
      <c r="P40" s="200"/>
      <c r="Q40" s="200"/>
      <c r="R40" s="200"/>
      <c r="S40" s="200"/>
      <c r="T40" s="18"/>
      <c r="U40" s="179">
        <f t="shared" si="5"/>
        <v>2</v>
      </c>
      <c r="V40" s="192"/>
      <c r="W40" s="30"/>
      <c r="X40" s="179">
        <f>U40+'8月'!X40:Y40</f>
        <v>2</v>
      </c>
      <c r="Y40" s="180"/>
      <c r="Z40" s="19"/>
      <c r="AA40" s="2">
        <v>71</v>
      </c>
      <c r="AB40" s="4" t="s">
        <v>73</v>
      </c>
      <c r="AC40" s="4" t="s">
        <v>73</v>
      </c>
    </row>
    <row r="41" spans="1:29" ht="24" customHeight="1">
      <c r="A41" s="262"/>
      <c r="B41" s="267" t="s">
        <v>84</v>
      </c>
      <c r="C41" s="248" t="s">
        <v>30</v>
      </c>
      <c r="D41" s="248"/>
      <c r="E41" s="248"/>
      <c r="F41" s="43">
        <f aca="true" t="shared" si="6" ref="F41:F47">COUNTIF($C$3:$J$33,AB52)</f>
        <v>0</v>
      </c>
      <c r="G41" s="70">
        <f>F41+'8月'!G41</f>
        <v>0</v>
      </c>
      <c r="L41" s="190"/>
      <c r="M41" s="230"/>
      <c r="N41" s="26"/>
      <c r="O41" s="200" t="s">
        <v>49</v>
      </c>
      <c r="P41" s="200"/>
      <c r="Q41" s="200"/>
      <c r="R41" s="200"/>
      <c r="S41" s="200"/>
      <c r="T41" s="18"/>
      <c r="U41" s="179">
        <f t="shared" si="5"/>
        <v>0</v>
      </c>
      <c r="V41" s="192"/>
      <c r="W41" s="30"/>
      <c r="X41" s="179">
        <f>U41+'8月'!X41:Y41</f>
        <v>0</v>
      </c>
      <c r="Y41" s="180"/>
      <c r="Z41" s="19"/>
      <c r="AA41" s="2">
        <v>81</v>
      </c>
      <c r="AB41" s="4" t="s">
        <v>56</v>
      </c>
      <c r="AC41" s="4" t="s">
        <v>56</v>
      </c>
    </row>
    <row r="42" spans="1:29" ht="24" customHeight="1">
      <c r="A42" s="262"/>
      <c r="B42" s="267"/>
      <c r="C42" s="248" t="s">
        <v>31</v>
      </c>
      <c r="D42" s="248"/>
      <c r="E42" s="248"/>
      <c r="F42" s="43">
        <f t="shared" si="6"/>
        <v>0</v>
      </c>
      <c r="G42" s="70">
        <f>F42+'8月'!G42</f>
        <v>0</v>
      </c>
      <c r="L42" s="190"/>
      <c r="M42" s="230"/>
      <c r="N42" s="26"/>
      <c r="O42" s="200" t="s">
        <v>74</v>
      </c>
      <c r="P42" s="200"/>
      <c r="Q42" s="200"/>
      <c r="R42" s="200"/>
      <c r="S42" s="200"/>
      <c r="T42" s="18"/>
      <c r="U42" s="179">
        <f t="shared" si="5"/>
        <v>0</v>
      </c>
      <c r="V42" s="192"/>
      <c r="W42" s="30"/>
      <c r="X42" s="179">
        <f>U42+'8月'!X42:Y42</f>
        <v>0</v>
      </c>
      <c r="Y42" s="180"/>
      <c r="Z42" s="19"/>
      <c r="AA42" s="2">
        <v>16</v>
      </c>
      <c r="AB42" s="4" t="s">
        <v>27</v>
      </c>
      <c r="AC42" s="4" t="s">
        <v>27</v>
      </c>
    </row>
    <row r="43" spans="1:29" ht="24" customHeight="1">
      <c r="A43" s="262"/>
      <c r="B43" s="267"/>
      <c r="C43" s="248" t="s">
        <v>81</v>
      </c>
      <c r="D43" s="248"/>
      <c r="E43" s="248"/>
      <c r="F43" s="43">
        <f t="shared" si="6"/>
        <v>0</v>
      </c>
      <c r="G43" s="70">
        <f>F43+'8月'!G43</f>
        <v>0</v>
      </c>
      <c r="L43" s="190"/>
      <c r="M43" s="230"/>
      <c r="N43" s="26"/>
      <c r="O43" s="234" t="s">
        <v>75</v>
      </c>
      <c r="P43" s="279"/>
      <c r="Q43" s="279"/>
      <c r="R43" s="279"/>
      <c r="S43" s="279"/>
      <c r="T43" s="18"/>
      <c r="U43" s="179">
        <f t="shared" si="5"/>
        <v>0</v>
      </c>
      <c r="V43" s="192"/>
      <c r="W43" s="30"/>
      <c r="X43" s="179">
        <f>U43+'8月'!X43:Y43</f>
        <v>0</v>
      </c>
      <c r="Y43" s="180"/>
      <c r="Z43" s="19"/>
      <c r="AA43" s="2">
        <v>50</v>
      </c>
      <c r="AB43" s="4" t="s">
        <v>106</v>
      </c>
      <c r="AC43" s="4" t="s">
        <v>106</v>
      </c>
    </row>
    <row r="44" spans="1:29" ht="24" customHeight="1">
      <c r="A44" s="262"/>
      <c r="B44" s="267"/>
      <c r="C44" s="248" t="s">
        <v>56</v>
      </c>
      <c r="D44" s="248"/>
      <c r="E44" s="248"/>
      <c r="F44" s="43">
        <f t="shared" si="6"/>
        <v>0</v>
      </c>
      <c r="G44" s="70">
        <f>F44+'8月'!G44</f>
        <v>0</v>
      </c>
      <c r="L44" s="190"/>
      <c r="M44" s="230"/>
      <c r="N44" s="26"/>
      <c r="O44" s="200" t="s">
        <v>76</v>
      </c>
      <c r="P44" s="200"/>
      <c r="Q44" s="200"/>
      <c r="R44" s="200"/>
      <c r="S44" s="200"/>
      <c r="T44" s="18"/>
      <c r="U44" s="179">
        <f t="shared" si="5"/>
        <v>0</v>
      </c>
      <c r="V44" s="192"/>
      <c r="W44" s="30"/>
      <c r="X44" s="179">
        <f>U44+'8月'!X44:Y44</f>
        <v>0</v>
      </c>
      <c r="Y44" s="180"/>
      <c r="Z44" s="20"/>
      <c r="AA44" s="2">
        <v>60</v>
      </c>
      <c r="AB44" s="4" t="s">
        <v>110</v>
      </c>
      <c r="AC44" s="4" t="s">
        <v>110</v>
      </c>
    </row>
    <row r="45" spans="1:29" ht="24" customHeight="1">
      <c r="A45" s="262"/>
      <c r="B45" s="267"/>
      <c r="C45" s="248" t="s">
        <v>82</v>
      </c>
      <c r="D45" s="248"/>
      <c r="E45" s="248"/>
      <c r="F45" s="43">
        <f t="shared" si="6"/>
        <v>0</v>
      </c>
      <c r="G45" s="70">
        <f>F45+'8月'!G45</f>
        <v>0</v>
      </c>
      <c r="L45" s="190"/>
      <c r="M45" s="230"/>
      <c r="N45" s="22"/>
      <c r="O45" s="234" t="s">
        <v>77</v>
      </c>
      <c r="P45" s="234"/>
      <c r="Q45" s="234"/>
      <c r="R45" s="234"/>
      <c r="S45" s="234"/>
      <c r="T45" s="18"/>
      <c r="U45" s="179">
        <f t="shared" si="5"/>
        <v>0</v>
      </c>
      <c r="V45" s="192"/>
      <c r="W45" s="30"/>
      <c r="X45" s="179">
        <f>U45+'8月'!X45:Y45</f>
        <v>0</v>
      </c>
      <c r="Y45" s="180"/>
      <c r="Z45" s="20"/>
      <c r="AB45" s="4" t="s">
        <v>112</v>
      </c>
      <c r="AC45" s="4" t="s">
        <v>112</v>
      </c>
    </row>
    <row r="46" spans="1:29" ht="24" customHeight="1">
      <c r="A46" s="262"/>
      <c r="B46" s="267"/>
      <c r="C46" s="248" t="s">
        <v>85</v>
      </c>
      <c r="D46" s="248"/>
      <c r="E46" s="248"/>
      <c r="F46" s="43">
        <f t="shared" si="6"/>
        <v>0</v>
      </c>
      <c r="G46" s="70">
        <f>F46+'8月'!G46</f>
        <v>0</v>
      </c>
      <c r="L46" s="190"/>
      <c r="M46" s="230"/>
      <c r="N46" s="16"/>
      <c r="O46" s="232"/>
      <c r="P46" s="233"/>
      <c r="Q46" s="233"/>
      <c r="R46" s="233"/>
      <c r="S46" s="233"/>
      <c r="T46" s="16"/>
      <c r="U46" s="181"/>
      <c r="V46" s="182"/>
      <c r="W46" s="52"/>
      <c r="X46" s="179"/>
      <c r="Y46" s="180"/>
      <c r="Z46" s="31"/>
      <c r="AA46" s="2">
        <v>91</v>
      </c>
      <c r="AB46" s="4"/>
      <c r="AC46" s="4"/>
    </row>
    <row r="47" spans="1:29" ht="24" customHeight="1">
      <c r="A47" s="262"/>
      <c r="B47" s="267"/>
      <c r="C47" s="248" t="s">
        <v>86</v>
      </c>
      <c r="D47" s="248"/>
      <c r="E47" s="248"/>
      <c r="F47" s="43">
        <f t="shared" si="6"/>
        <v>0</v>
      </c>
      <c r="G47" s="70">
        <f>F47+'8月'!G47</f>
        <v>0</v>
      </c>
      <c r="L47" s="191"/>
      <c r="M47" s="231"/>
      <c r="N47" s="26"/>
      <c r="O47" s="224" t="s">
        <v>5</v>
      </c>
      <c r="P47" s="225"/>
      <c r="Q47" s="225"/>
      <c r="R47" s="225"/>
      <c r="S47" s="225"/>
      <c r="T47" s="18"/>
      <c r="U47" s="179">
        <f>SUM(U38:U46)</f>
        <v>4</v>
      </c>
      <c r="V47" s="192"/>
      <c r="W47" s="30"/>
      <c r="X47" s="179">
        <f>SUM(X38:X46)</f>
        <v>4</v>
      </c>
      <c r="Y47" s="192"/>
      <c r="Z47" s="19"/>
      <c r="AB47" s="6" t="s">
        <v>91</v>
      </c>
      <c r="AC47" s="6" t="s">
        <v>91</v>
      </c>
    </row>
    <row r="48" spans="1:29" ht="24" customHeight="1" thickBot="1">
      <c r="A48" s="263"/>
      <c r="B48" s="271"/>
      <c r="C48" s="249" t="s">
        <v>90</v>
      </c>
      <c r="D48" s="250"/>
      <c r="E48" s="251"/>
      <c r="F48" s="46">
        <f>SUM(F41:F47)</f>
        <v>0</v>
      </c>
      <c r="G48" s="46">
        <f>SUM(G41:G47)</f>
        <v>0</v>
      </c>
      <c r="L48" s="196" t="s">
        <v>18</v>
      </c>
      <c r="M48" s="197"/>
      <c r="N48" s="197"/>
      <c r="O48" s="197"/>
      <c r="P48" s="197"/>
      <c r="Q48" s="197"/>
      <c r="R48" s="197"/>
      <c r="S48" s="197"/>
      <c r="T48" s="198"/>
      <c r="U48" s="193">
        <f>U6+U19+U28+U37+U47</f>
        <v>76</v>
      </c>
      <c r="V48" s="202"/>
      <c r="W48" s="53"/>
      <c r="X48" s="193">
        <f>X6+X19+X28+X37+X47</f>
        <v>600</v>
      </c>
      <c r="Y48" s="202"/>
      <c r="Z48" s="11"/>
      <c r="AB48" s="6" t="s">
        <v>92</v>
      </c>
      <c r="AC48" s="6" t="s">
        <v>92</v>
      </c>
    </row>
    <row r="49" spans="12:29" ht="24" customHeight="1">
      <c r="L49" s="10"/>
      <c r="M49" s="8"/>
      <c r="N49" s="8"/>
      <c r="O49" s="10"/>
      <c r="P49" s="10"/>
      <c r="Q49" s="10"/>
      <c r="R49" s="10"/>
      <c r="S49" s="10"/>
      <c r="T49" s="10"/>
      <c r="U49" s="54"/>
      <c r="V49" s="55"/>
      <c r="W49" s="55"/>
      <c r="X49" s="55"/>
      <c r="Y49" s="55"/>
      <c r="Z49" s="5"/>
      <c r="AB49" s="6" t="s">
        <v>93</v>
      </c>
      <c r="AC49" s="6" t="s">
        <v>93</v>
      </c>
    </row>
    <row r="50" spans="12:29" ht="24" customHeight="1">
      <c r="L50" s="235" t="s">
        <v>6</v>
      </c>
      <c r="M50" s="236"/>
      <c r="N50" s="236"/>
      <c r="O50" s="236"/>
      <c r="P50" s="237"/>
      <c r="Q50" s="215" t="s">
        <v>15</v>
      </c>
      <c r="R50" s="197"/>
      <c r="S50" s="197"/>
      <c r="T50" s="197"/>
      <c r="U50" s="198"/>
      <c r="V50" s="215" t="s">
        <v>16</v>
      </c>
      <c r="W50" s="197"/>
      <c r="X50" s="197"/>
      <c r="Y50" s="197"/>
      <c r="Z50" s="198"/>
      <c r="AB50" s="6" t="s">
        <v>94</v>
      </c>
      <c r="AC50" s="6" t="s">
        <v>94</v>
      </c>
    </row>
    <row r="51" spans="12:29" ht="24" customHeight="1">
      <c r="L51" s="238"/>
      <c r="M51" s="239"/>
      <c r="N51" s="239"/>
      <c r="O51" s="239"/>
      <c r="P51" s="240"/>
      <c r="Q51" s="241">
        <f>COUNTA($C$3:$C$33)</f>
        <v>19</v>
      </c>
      <c r="R51" s="197"/>
      <c r="S51" s="197"/>
      <c r="T51" s="197"/>
      <c r="U51" s="198"/>
      <c r="V51" s="241">
        <f>Q51+'8月'!V51:Z51</f>
        <v>119</v>
      </c>
      <c r="W51" s="197"/>
      <c r="X51" s="197"/>
      <c r="Y51" s="197"/>
      <c r="Z51" s="198"/>
      <c r="AB51" s="6"/>
      <c r="AC51" s="6"/>
    </row>
    <row r="52" spans="12:29" ht="25.5" customHeight="1">
      <c r="L52" s="165" t="s">
        <v>115</v>
      </c>
      <c r="M52" s="166"/>
      <c r="N52" s="166"/>
      <c r="O52" s="166"/>
      <c r="P52" s="167"/>
      <c r="Q52" s="158" t="s">
        <v>113</v>
      </c>
      <c r="R52" s="159"/>
      <c r="S52" s="159"/>
      <c r="T52" s="159"/>
      <c r="U52" s="159"/>
      <c r="V52" s="160" t="s">
        <v>114</v>
      </c>
      <c r="W52" s="161"/>
      <c r="X52" s="161"/>
      <c r="Y52" s="161"/>
      <c r="Z52" s="161"/>
      <c r="AB52" s="6" t="s">
        <v>95</v>
      </c>
      <c r="AC52" s="6" t="s">
        <v>95</v>
      </c>
    </row>
    <row r="53" spans="12:29" ht="25.5" customHeight="1">
      <c r="L53" s="168"/>
      <c r="M53" s="169"/>
      <c r="N53" s="169"/>
      <c r="O53" s="169"/>
      <c r="P53" s="170"/>
      <c r="Q53" s="162">
        <f>F40+F48+U48</f>
        <v>76</v>
      </c>
      <c r="R53" s="163"/>
      <c r="S53" s="163"/>
      <c r="T53" s="163"/>
      <c r="U53" s="163"/>
      <c r="V53" s="162">
        <f>X48+G40+G48</f>
        <v>600</v>
      </c>
      <c r="W53" s="164"/>
      <c r="X53" s="164"/>
      <c r="Y53" s="164"/>
      <c r="Z53" s="164"/>
      <c r="AA53" s="56">
        <f>V53-G40</f>
        <v>600</v>
      </c>
      <c r="AB53" s="6" t="s">
        <v>96</v>
      </c>
      <c r="AC53" s="6" t="s">
        <v>96</v>
      </c>
    </row>
    <row r="54" spans="28:29" ht="13.5">
      <c r="AB54" s="6" t="s">
        <v>97</v>
      </c>
      <c r="AC54" s="6" t="s">
        <v>97</v>
      </c>
    </row>
    <row r="55" spans="28:29" ht="13.5">
      <c r="AB55" s="6" t="s">
        <v>98</v>
      </c>
      <c r="AC55" s="6" t="s">
        <v>98</v>
      </c>
    </row>
    <row r="56" spans="28:29" ht="13.5">
      <c r="AB56" s="6" t="s">
        <v>99</v>
      </c>
      <c r="AC56" s="6" t="s">
        <v>99</v>
      </c>
    </row>
    <row r="57" spans="28:29" ht="13.5">
      <c r="AB57" s="6" t="s">
        <v>100</v>
      </c>
      <c r="AC57" s="6" t="s">
        <v>100</v>
      </c>
    </row>
    <row r="58" spans="28:29" ht="13.5">
      <c r="AB58" s="6" t="s">
        <v>101</v>
      </c>
      <c r="AC58" s="6" t="s">
        <v>101</v>
      </c>
    </row>
  </sheetData>
  <sheetProtection/>
  <mergeCells count="176">
    <mergeCell ref="U37:V37"/>
    <mergeCell ref="U30:V30"/>
    <mergeCell ref="U34:V34"/>
    <mergeCell ref="U39:V39"/>
    <mergeCell ref="U38:V38"/>
    <mergeCell ref="U35:V35"/>
    <mergeCell ref="U36:V36"/>
    <mergeCell ref="U32:V32"/>
    <mergeCell ref="U33:V33"/>
    <mergeCell ref="X16:Y16"/>
    <mergeCell ref="U31:V31"/>
    <mergeCell ref="U22:V22"/>
    <mergeCell ref="U23:V23"/>
    <mergeCell ref="U24:V24"/>
    <mergeCell ref="U25:V25"/>
    <mergeCell ref="U26:V26"/>
    <mergeCell ref="U18:V18"/>
    <mergeCell ref="X17:Y17"/>
    <mergeCell ref="X18:Y18"/>
    <mergeCell ref="X13:Y13"/>
    <mergeCell ref="U14:V14"/>
    <mergeCell ref="X15:Y15"/>
    <mergeCell ref="O15:S15"/>
    <mergeCell ref="X14:Y14"/>
    <mergeCell ref="U15:V15"/>
    <mergeCell ref="U13:V13"/>
    <mergeCell ref="X8:Y8"/>
    <mergeCell ref="X9:Y9"/>
    <mergeCell ref="O9:S9"/>
    <mergeCell ref="X12:Y12"/>
    <mergeCell ref="O12:S12"/>
    <mergeCell ref="U10:V10"/>
    <mergeCell ref="U11:V11"/>
    <mergeCell ref="U12:V12"/>
    <mergeCell ref="X4:Y4"/>
    <mergeCell ref="O4:S4"/>
    <mergeCell ref="X5:Y5"/>
    <mergeCell ref="U5:W5"/>
    <mergeCell ref="O5:S5"/>
    <mergeCell ref="U4:V4"/>
    <mergeCell ref="X6:Y6"/>
    <mergeCell ref="X10:Y10"/>
    <mergeCell ref="O10:S10"/>
    <mergeCell ref="O11:S11"/>
    <mergeCell ref="O8:S8"/>
    <mergeCell ref="U7:V7"/>
    <mergeCell ref="U8:V8"/>
    <mergeCell ref="U9:V9"/>
    <mergeCell ref="X11:Y11"/>
    <mergeCell ref="X7:Y7"/>
    <mergeCell ref="O1:Y1"/>
    <mergeCell ref="A1:J1"/>
    <mergeCell ref="U3:W3"/>
    <mergeCell ref="L3:T3"/>
    <mergeCell ref="L2:Z2"/>
    <mergeCell ref="X3:Z3"/>
    <mergeCell ref="A2:B2"/>
    <mergeCell ref="O36:S36"/>
    <mergeCell ref="O37:S37"/>
    <mergeCell ref="O6:S6"/>
    <mergeCell ref="O7:S7"/>
    <mergeCell ref="O18:S18"/>
    <mergeCell ref="O19:S19"/>
    <mergeCell ref="O17:S17"/>
    <mergeCell ref="O13:S13"/>
    <mergeCell ref="O14:S14"/>
    <mergeCell ref="O16:S16"/>
    <mergeCell ref="O32:S32"/>
    <mergeCell ref="O33:S33"/>
    <mergeCell ref="U6:V6"/>
    <mergeCell ref="O39:S39"/>
    <mergeCell ref="O31:S31"/>
    <mergeCell ref="U19:V19"/>
    <mergeCell ref="U16:V16"/>
    <mergeCell ref="U17:V17"/>
    <mergeCell ref="O21:S21"/>
    <mergeCell ref="O34:S34"/>
    <mergeCell ref="U27:V27"/>
    <mergeCell ref="U28:V28"/>
    <mergeCell ref="O26:S26"/>
    <mergeCell ref="U29:V29"/>
    <mergeCell ref="O38:S38"/>
    <mergeCell ref="O30:S30"/>
    <mergeCell ref="O35:S35"/>
    <mergeCell ref="O27:S27"/>
    <mergeCell ref="O28:S28"/>
    <mergeCell ref="O29:S29"/>
    <mergeCell ref="U21:V21"/>
    <mergeCell ref="U20:V20"/>
    <mergeCell ref="O25:S25"/>
    <mergeCell ref="X19:Y19"/>
    <mergeCell ref="X22:Y22"/>
    <mergeCell ref="X20:Y20"/>
    <mergeCell ref="O22:S22"/>
    <mergeCell ref="O23:S23"/>
    <mergeCell ref="O24:S24"/>
    <mergeCell ref="O20:S20"/>
    <mergeCell ref="X21:Y21"/>
    <mergeCell ref="X24:Y24"/>
    <mergeCell ref="X23:Y23"/>
    <mergeCell ref="X25:Y25"/>
    <mergeCell ref="X26:Y26"/>
    <mergeCell ref="X27:Y27"/>
    <mergeCell ref="X41:Y41"/>
    <mergeCell ref="X37:Y37"/>
    <mergeCell ref="X38:Y38"/>
    <mergeCell ref="X39:Y39"/>
    <mergeCell ref="X40:Y40"/>
    <mergeCell ref="X29:Y29"/>
    <mergeCell ref="X31:Y31"/>
    <mergeCell ref="X30:Y30"/>
    <mergeCell ref="L4:L28"/>
    <mergeCell ref="M7:M19"/>
    <mergeCell ref="M20:M28"/>
    <mergeCell ref="L29:L47"/>
    <mergeCell ref="M29:M37"/>
    <mergeCell ref="M38:M47"/>
    <mergeCell ref="X35:Y35"/>
    <mergeCell ref="X33:Y33"/>
    <mergeCell ref="M4:M6"/>
    <mergeCell ref="O41:S41"/>
    <mergeCell ref="U41:V41"/>
    <mergeCell ref="U40:V40"/>
    <mergeCell ref="X32:Y32"/>
    <mergeCell ref="X36:Y36"/>
    <mergeCell ref="X28:Y28"/>
    <mergeCell ref="X34:Y34"/>
    <mergeCell ref="V50:Z50"/>
    <mergeCell ref="Q51:U51"/>
    <mergeCell ref="V51:Z51"/>
    <mergeCell ref="X42:Y42"/>
    <mergeCell ref="O45:S45"/>
    <mergeCell ref="U45:V45"/>
    <mergeCell ref="X45:Y45"/>
    <mergeCell ref="O43:S43"/>
    <mergeCell ref="U43:V43"/>
    <mergeCell ref="X43:Y43"/>
    <mergeCell ref="C44:E44"/>
    <mergeCell ref="C46:E46"/>
    <mergeCell ref="C47:E47"/>
    <mergeCell ref="O46:S46"/>
    <mergeCell ref="U46:V46"/>
    <mergeCell ref="X46:Y46"/>
    <mergeCell ref="O47:S47"/>
    <mergeCell ref="O44:S44"/>
    <mergeCell ref="X44:Y44"/>
    <mergeCell ref="O42:S42"/>
    <mergeCell ref="U42:V42"/>
    <mergeCell ref="U44:V44"/>
    <mergeCell ref="L50:P51"/>
    <mergeCell ref="B41:B48"/>
    <mergeCell ref="C41:E41"/>
    <mergeCell ref="L48:T48"/>
    <mergeCell ref="C48:E48"/>
    <mergeCell ref="C42:E42"/>
    <mergeCell ref="C43:E43"/>
    <mergeCell ref="C40:E40"/>
    <mergeCell ref="O40:S40"/>
    <mergeCell ref="A35:A48"/>
    <mergeCell ref="C35:E35"/>
    <mergeCell ref="B36:B40"/>
    <mergeCell ref="C36:E36"/>
    <mergeCell ref="C37:E37"/>
    <mergeCell ref="C38:E38"/>
    <mergeCell ref="C45:E45"/>
    <mergeCell ref="C39:E39"/>
    <mergeCell ref="X48:Y48"/>
    <mergeCell ref="U47:V47"/>
    <mergeCell ref="X47:Y47"/>
    <mergeCell ref="L52:P53"/>
    <mergeCell ref="Q52:U52"/>
    <mergeCell ref="V52:Z52"/>
    <mergeCell ref="Q53:U53"/>
    <mergeCell ref="V53:Z53"/>
    <mergeCell ref="U48:V48"/>
    <mergeCell ref="Q50:U50"/>
  </mergeCells>
  <dataValidations count="1">
    <dataValidation type="list" allowBlank="1" showInputMessage="1" showErrorMessage="1" sqref="C3:D33 G3:J33 E3:F34">
      <formula1>$AC$4:$AC$58</formula1>
    </dataValidation>
  </dataValidations>
  <printOptions/>
  <pageMargins left="0.6299212598425197" right="0.35433070866141736" top="0.9055118110236221" bottom="0.3937007874015748" header="0.5118110236220472" footer="0.5118110236220472"/>
  <pageSetup horizontalDpi="360" verticalDpi="36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58"/>
  <sheetViews>
    <sheetView zoomScale="60" zoomScaleNormal="60" zoomScalePageLayoutView="0" workbookViewId="0" topLeftCell="A1">
      <pane xSplit="2" ySplit="2" topLeftCell="C15" activePane="bottomRight" state="frozen"/>
      <selection pane="topLeft" activeCell="O38" sqref="O38:S45"/>
      <selection pane="topRight" activeCell="O38" sqref="O38:S45"/>
      <selection pane="bottomLeft" activeCell="O38" sqref="O38:S45"/>
      <selection pane="bottomRight" activeCell="O38" sqref="O38:S45"/>
    </sheetView>
  </sheetViews>
  <sheetFormatPr defaultColWidth="9.00390625" defaultRowHeight="13.5"/>
  <cols>
    <col min="1" max="2" width="3.625" style="2" customWidth="1"/>
    <col min="3" max="10" width="9.00390625" style="2" customWidth="1"/>
    <col min="11" max="11" width="1.625" style="2" customWidth="1"/>
    <col min="12" max="13" width="2.75390625" style="2" customWidth="1"/>
    <col min="14" max="14" width="1.625" style="2" customWidth="1"/>
    <col min="15" max="16" width="6.625" style="2" customWidth="1"/>
    <col min="17" max="17" width="1.4921875" style="2" customWidth="1"/>
    <col min="18" max="20" width="1.625" style="2" customWidth="1"/>
    <col min="21" max="21" width="5.00390625" style="56" customWidth="1"/>
    <col min="22" max="24" width="1.625" style="56" customWidth="1"/>
    <col min="25" max="25" width="5.00390625" style="56" customWidth="1"/>
    <col min="26" max="26" width="1.625" style="2" customWidth="1"/>
    <col min="27" max="27" width="9.00390625" style="2" customWidth="1"/>
    <col min="28" max="28" width="11.375" style="2" customWidth="1"/>
    <col min="29" max="16384" width="9.00390625" style="2" customWidth="1"/>
  </cols>
  <sheetData>
    <row r="1" spans="1:33" ht="29.25" customHeight="1">
      <c r="A1" s="208" t="s">
        <v>39</v>
      </c>
      <c r="B1" s="208"/>
      <c r="C1" s="208"/>
      <c r="D1" s="208"/>
      <c r="E1" s="208"/>
      <c r="F1" s="208"/>
      <c r="G1" s="208"/>
      <c r="H1" s="208"/>
      <c r="I1" s="208"/>
      <c r="J1" s="208"/>
      <c r="K1" s="1"/>
      <c r="L1" s="1"/>
      <c r="M1" s="1"/>
      <c r="N1" s="1"/>
      <c r="O1" s="207" t="s">
        <v>126</v>
      </c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9"/>
      <c r="AE1" s="1"/>
      <c r="AF1" s="1"/>
      <c r="AG1" s="1"/>
    </row>
    <row r="2" spans="1:28" ht="42.75" customHeight="1">
      <c r="A2" s="205" t="s">
        <v>17</v>
      </c>
      <c r="B2" s="206"/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L2" s="215" t="s">
        <v>7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7"/>
      <c r="AB2" s="6"/>
    </row>
    <row r="3" spans="1:29" ht="24" customHeight="1">
      <c r="A3" s="13">
        <v>40087</v>
      </c>
      <c r="B3" s="12" t="str">
        <f aca="true" t="shared" si="0" ref="B3:B19">TEXT(WEEKDAY(A3),"aaa")</f>
        <v>木</v>
      </c>
      <c r="C3" s="15" t="s">
        <v>62</v>
      </c>
      <c r="D3" s="15" t="s">
        <v>68</v>
      </c>
      <c r="E3" s="74" t="s">
        <v>31</v>
      </c>
      <c r="F3" s="74" t="s">
        <v>31</v>
      </c>
      <c r="G3" s="73" t="s">
        <v>128</v>
      </c>
      <c r="H3" s="73" t="s">
        <v>128</v>
      </c>
      <c r="I3" s="73" t="s">
        <v>128</v>
      </c>
      <c r="J3" s="73" t="s">
        <v>128</v>
      </c>
      <c r="K3" s="16"/>
      <c r="L3" s="212" t="s">
        <v>8</v>
      </c>
      <c r="M3" s="213"/>
      <c r="N3" s="213"/>
      <c r="O3" s="213"/>
      <c r="P3" s="213"/>
      <c r="Q3" s="213"/>
      <c r="R3" s="213"/>
      <c r="S3" s="213"/>
      <c r="T3" s="214"/>
      <c r="U3" s="209" t="s">
        <v>9</v>
      </c>
      <c r="V3" s="210"/>
      <c r="W3" s="211"/>
      <c r="X3" s="218" t="s">
        <v>3</v>
      </c>
      <c r="Y3" s="219"/>
      <c r="Z3" s="220"/>
      <c r="AB3" s="6"/>
      <c r="AC3" s="4"/>
    </row>
    <row r="4" spans="1:29" ht="24" customHeight="1">
      <c r="A4" s="13">
        <v>40088</v>
      </c>
      <c r="B4" s="12" t="str">
        <f t="shared" si="0"/>
        <v>金</v>
      </c>
      <c r="C4" s="75" t="s">
        <v>103</v>
      </c>
      <c r="D4" s="75" t="s">
        <v>116</v>
      </c>
      <c r="E4" s="76" t="s">
        <v>105</v>
      </c>
      <c r="F4" s="76" t="s">
        <v>105</v>
      </c>
      <c r="G4" s="76" t="s">
        <v>105</v>
      </c>
      <c r="H4" s="76" t="s">
        <v>105</v>
      </c>
      <c r="I4" s="76" t="s">
        <v>105</v>
      </c>
      <c r="J4" s="76" t="s">
        <v>105</v>
      </c>
      <c r="K4" s="16"/>
      <c r="L4" s="189" t="s">
        <v>24</v>
      </c>
      <c r="M4" s="244" t="s">
        <v>10</v>
      </c>
      <c r="N4" s="17"/>
      <c r="O4" s="199" t="s">
        <v>19</v>
      </c>
      <c r="P4" s="199"/>
      <c r="Q4" s="199"/>
      <c r="R4" s="199"/>
      <c r="S4" s="199"/>
      <c r="T4" s="18"/>
      <c r="U4" s="179">
        <f>COUNTIF($C$3:$J$39,AB4)</f>
        <v>0</v>
      </c>
      <c r="V4" s="192"/>
      <c r="W4" s="30"/>
      <c r="X4" s="179">
        <f>U4+'9月'!X4:Y4</f>
        <v>1</v>
      </c>
      <c r="Y4" s="180"/>
      <c r="Z4" s="19"/>
      <c r="AA4" s="2">
        <v>22</v>
      </c>
      <c r="AB4" s="5" t="s">
        <v>12</v>
      </c>
      <c r="AC4" s="5" t="s">
        <v>12</v>
      </c>
    </row>
    <row r="5" spans="1:30" ht="24" customHeight="1">
      <c r="A5" s="13">
        <v>40089</v>
      </c>
      <c r="B5" s="12" t="str">
        <f t="shared" si="0"/>
        <v>土</v>
      </c>
      <c r="C5" s="39"/>
      <c r="D5" s="39"/>
      <c r="E5" s="39"/>
      <c r="F5" s="39"/>
      <c r="G5" s="39"/>
      <c r="H5" s="39"/>
      <c r="I5" s="39"/>
      <c r="J5" s="39"/>
      <c r="K5" s="16"/>
      <c r="L5" s="190"/>
      <c r="M5" s="245"/>
      <c r="N5" s="17"/>
      <c r="O5" s="199"/>
      <c r="P5" s="199"/>
      <c r="Q5" s="199"/>
      <c r="R5" s="199"/>
      <c r="S5" s="199"/>
      <c r="T5" s="18"/>
      <c r="U5" s="203"/>
      <c r="V5" s="204"/>
      <c r="W5" s="221"/>
      <c r="X5" s="203"/>
      <c r="Y5" s="204"/>
      <c r="Z5" s="20"/>
      <c r="AB5" s="4"/>
      <c r="AC5" s="4" t="s">
        <v>131</v>
      </c>
      <c r="AD5" s="4"/>
    </row>
    <row r="6" spans="1:29" ht="24" customHeight="1">
      <c r="A6" s="13">
        <v>40090</v>
      </c>
      <c r="B6" s="12" t="str">
        <f t="shared" si="0"/>
        <v>日</v>
      </c>
      <c r="C6" s="39"/>
      <c r="D6" s="39"/>
      <c r="E6" s="39"/>
      <c r="F6" s="39"/>
      <c r="G6" s="39"/>
      <c r="H6" s="39"/>
      <c r="I6" s="39"/>
      <c r="J6" s="39"/>
      <c r="K6" s="16"/>
      <c r="L6" s="190"/>
      <c r="M6" s="246"/>
      <c r="N6" s="21"/>
      <c r="O6" s="199" t="s">
        <v>5</v>
      </c>
      <c r="P6" s="199"/>
      <c r="Q6" s="199"/>
      <c r="R6" s="199"/>
      <c r="S6" s="199"/>
      <c r="T6" s="18"/>
      <c r="U6" s="179">
        <f>SUM(U4:W5)</f>
        <v>0</v>
      </c>
      <c r="V6" s="192"/>
      <c r="W6" s="30"/>
      <c r="X6" s="179">
        <f>SUM(X4:Y5)</f>
        <v>1</v>
      </c>
      <c r="Y6" s="180"/>
      <c r="Z6" s="19"/>
      <c r="AB6" s="4"/>
      <c r="AC6" s="4"/>
    </row>
    <row r="7" spans="1:29" ht="24" customHeight="1">
      <c r="A7" s="13">
        <v>40091</v>
      </c>
      <c r="B7" s="12" t="str">
        <f t="shared" si="0"/>
        <v>月</v>
      </c>
      <c r="C7" s="61" t="s">
        <v>47</v>
      </c>
      <c r="D7" s="61" t="s">
        <v>47</v>
      </c>
      <c r="E7" s="76" t="s">
        <v>30</v>
      </c>
      <c r="F7" s="76" t="s">
        <v>30</v>
      </c>
      <c r="G7" s="78" t="s">
        <v>128</v>
      </c>
      <c r="H7" s="78" t="s">
        <v>128</v>
      </c>
      <c r="I7" s="78" t="s">
        <v>128</v>
      </c>
      <c r="J7" s="78" t="s">
        <v>128</v>
      </c>
      <c r="K7" s="16"/>
      <c r="L7" s="190"/>
      <c r="M7" s="247" t="s">
        <v>22</v>
      </c>
      <c r="N7" s="22"/>
      <c r="O7" s="199" t="s">
        <v>61</v>
      </c>
      <c r="P7" s="199"/>
      <c r="Q7" s="199"/>
      <c r="R7" s="199"/>
      <c r="S7" s="199"/>
      <c r="T7" s="18"/>
      <c r="U7" s="179">
        <f>COUNTIF($C$3:$J$39,AB7)</f>
        <v>0</v>
      </c>
      <c r="V7" s="192"/>
      <c r="W7" s="30"/>
      <c r="X7" s="179">
        <f>U7+'9月'!X7:Y7</f>
        <v>29</v>
      </c>
      <c r="Y7" s="180"/>
      <c r="Z7" s="19"/>
      <c r="AA7" s="2">
        <v>28</v>
      </c>
      <c r="AB7" s="4" t="s">
        <v>61</v>
      </c>
      <c r="AC7" s="4" t="s">
        <v>61</v>
      </c>
    </row>
    <row r="8" spans="1:29" ht="24" customHeight="1">
      <c r="A8" s="13">
        <v>40092</v>
      </c>
      <c r="B8" s="12" t="str">
        <f t="shared" si="0"/>
        <v>火</v>
      </c>
      <c r="C8" s="15" t="s">
        <v>55</v>
      </c>
      <c r="D8" s="15" t="s">
        <v>55</v>
      </c>
      <c r="E8" s="76" t="s">
        <v>56</v>
      </c>
      <c r="F8" s="76" t="s">
        <v>56</v>
      </c>
      <c r="G8" s="78" t="s">
        <v>128</v>
      </c>
      <c r="H8" s="78" t="s">
        <v>128</v>
      </c>
      <c r="I8" s="78" t="s">
        <v>128</v>
      </c>
      <c r="J8" s="78" t="s">
        <v>128</v>
      </c>
      <c r="K8" s="16"/>
      <c r="L8" s="190"/>
      <c r="M8" s="242"/>
      <c r="N8" s="23"/>
      <c r="O8" s="199" t="s">
        <v>0</v>
      </c>
      <c r="P8" s="199"/>
      <c r="Q8" s="199"/>
      <c r="R8" s="199"/>
      <c r="S8" s="199"/>
      <c r="T8" s="18"/>
      <c r="U8" s="179">
        <f aca="true" t="shared" si="1" ref="U8:U15">COUNTIF($C$3:$J$39,AB8)</f>
        <v>0</v>
      </c>
      <c r="V8" s="192"/>
      <c r="W8" s="30"/>
      <c r="X8" s="179">
        <f>U8+'9月'!X8:Y8</f>
        <v>26</v>
      </c>
      <c r="Y8" s="180"/>
      <c r="Z8" s="19"/>
      <c r="AA8" s="2">
        <v>40</v>
      </c>
      <c r="AB8" s="4" t="s">
        <v>0</v>
      </c>
      <c r="AC8" s="4" t="s">
        <v>0</v>
      </c>
    </row>
    <row r="9" spans="1:29" ht="24" customHeight="1">
      <c r="A9" s="13">
        <v>40093</v>
      </c>
      <c r="B9" s="12" t="str">
        <f t="shared" si="0"/>
        <v>水</v>
      </c>
      <c r="C9" s="15" t="s">
        <v>68</v>
      </c>
      <c r="D9" s="15" t="s">
        <v>68</v>
      </c>
      <c r="E9" s="74" t="s">
        <v>31</v>
      </c>
      <c r="F9" s="74" t="s">
        <v>31</v>
      </c>
      <c r="G9" s="78" t="s">
        <v>128</v>
      </c>
      <c r="H9" s="78" t="s">
        <v>128</v>
      </c>
      <c r="I9" s="78" t="s">
        <v>128</v>
      </c>
      <c r="J9" s="78" t="s">
        <v>128</v>
      </c>
      <c r="K9" s="16"/>
      <c r="L9" s="190"/>
      <c r="M9" s="242"/>
      <c r="N9" s="23"/>
      <c r="O9" s="199" t="s">
        <v>20</v>
      </c>
      <c r="P9" s="199"/>
      <c r="Q9" s="199"/>
      <c r="R9" s="199"/>
      <c r="S9" s="199"/>
      <c r="T9" s="18"/>
      <c r="U9" s="179">
        <f t="shared" si="1"/>
        <v>0</v>
      </c>
      <c r="V9" s="192"/>
      <c r="W9" s="30"/>
      <c r="X9" s="179">
        <f>U9+'9月'!X9:Y9</f>
        <v>27</v>
      </c>
      <c r="Y9" s="180"/>
      <c r="Z9" s="19"/>
      <c r="AA9" s="2">
        <v>42</v>
      </c>
      <c r="AB9" s="4" t="s">
        <v>20</v>
      </c>
      <c r="AC9" s="4" t="s">
        <v>20</v>
      </c>
    </row>
    <row r="10" spans="1:29" ht="24" customHeight="1">
      <c r="A10" s="13">
        <v>40094</v>
      </c>
      <c r="B10" s="12" t="str">
        <f t="shared" si="0"/>
        <v>木</v>
      </c>
      <c r="C10" s="15" t="s">
        <v>108</v>
      </c>
      <c r="D10" s="15" t="s">
        <v>108</v>
      </c>
      <c r="E10" s="74" t="s">
        <v>73</v>
      </c>
      <c r="F10" s="74" t="s">
        <v>73</v>
      </c>
      <c r="G10" s="78" t="s">
        <v>128</v>
      </c>
      <c r="H10" s="78" t="s">
        <v>128</v>
      </c>
      <c r="I10" s="78" t="s">
        <v>128</v>
      </c>
      <c r="J10" s="78" t="s">
        <v>128</v>
      </c>
      <c r="K10" s="16"/>
      <c r="L10" s="190"/>
      <c r="M10" s="242"/>
      <c r="N10" s="23"/>
      <c r="O10" s="199" t="s">
        <v>62</v>
      </c>
      <c r="P10" s="199"/>
      <c r="Q10" s="199"/>
      <c r="R10" s="199"/>
      <c r="S10" s="199"/>
      <c r="T10" s="18"/>
      <c r="U10" s="179">
        <f t="shared" si="1"/>
        <v>1</v>
      </c>
      <c r="V10" s="192"/>
      <c r="W10" s="30"/>
      <c r="X10" s="179">
        <f>U10+'9月'!X10:Y10</f>
        <v>31</v>
      </c>
      <c r="Y10" s="180"/>
      <c r="Z10" s="19"/>
      <c r="AA10" s="2">
        <v>22</v>
      </c>
      <c r="AB10" s="4" t="s">
        <v>62</v>
      </c>
      <c r="AC10" s="4" t="s">
        <v>62</v>
      </c>
    </row>
    <row r="11" spans="1:29" ht="24" customHeight="1">
      <c r="A11" s="13">
        <v>40095</v>
      </c>
      <c r="B11" s="12" t="str">
        <f t="shared" si="0"/>
        <v>金</v>
      </c>
      <c r="C11" s="75" t="s">
        <v>103</v>
      </c>
      <c r="D11" s="75" t="s">
        <v>116</v>
      </c>
      <c r="E11" s="74" t="s">
        <v>110</v>
      </c>
      <c r="F11" s="74" t="s">
        <v>110</v>
      </c>
      <c r="G11" s="78" t="s">
        <v>128</v>
      </c>
      <c r="H11" s="78" t="s">
        <v>128</v>
      </c>
      <c r="I11" s="78" t="s">
        <v>128</v>
      </c>
      <c r="J11" s="78" t="s">
        <v>128</v>
      </c>
      <c r="K11" s="16"/>
      <c r="L11" s="190"/>
      <c r="M11" s="242"/>
      <c r="N11" s="23"/>
      <c r="O11" s="199" t="s">
        <v>63</v>
      </c>
      <c r="P11" s="199"/>
      <c r="Q11" s="199"/>
      <c r="R11" s="199"/>
      <c r="S11" s="199"/>
      <c r="T11" s="18"/>
      <c r="U11" s="179">
        <f t="shared" si="1"/>
        <v>0</v>
      </c>
      <c r="V11" s="192"/>
      <c r="W11" s="30"/>
      <c r="X11" s="179">
        <f>U11+'9月'!X11:Y11</f>
        <v>30</v>
      </c>
      <c r="Y11" s="180"/>
      <c r="Z11" s="19"/>
      <c r="AA11" s="2">
        <v>24</v>
      </c>
      <c r="AB11" s="4" t="s">
        <v>102</v>
      </c>
      <c r="AC11" s="4" t="s">
        <v>102</v>
      </c>
    </row>
    <row r="12" spans="1:29" ht="24" customHeight="1">
      <c r="A12" s="13">
        <v>40096</v>
      </c>
      <c r="B12" s="12" t="str">
        <f t="shared" si="0"/>
        <v>土</v>
      </c>
      <c r="C12" s="39"/>
      <c r="D12" s="39"/>
      <c r="E12" s="39"/>
      <c r="F12" s="39"/>
      <c r="G12" s="39"/>
      <c r="H12" s="39"/>
      <c r="I12" s="39"/>
      <c r="J12" s="39"/>
      <c r="K12" s="16"/>
      <c r="L12" s="190"/>
      <c r="M12" s="242"/>
      <c r="N12" s="23"/>
      <c r="O12" s="199" t="s">
        <v>11</v>
      </c>
      <c r="P12" s="199"/>
      <c r="Q12" s="199"/>
      <c r="R12" s="199"/>
      <c r="S12" s="199"/>
      <c r="T12" s="18"/>
      <c r="U12" s="179">
        <f t="shared" si="1"/>
        <v>0</v>
      </c>
      <c r="V12" s="192"/>
      <c r="W12" s="30"/>
      <c r="X12" s="179">
        <f>U12+'9月'!X12:Y12</f>
        <v>30</v>
      </c>
      <c r="Y12" s="180"/>
      <c r="Z12" s="19"/>
      <c r="AA12" s="2">
        <v>18</v>
      </c>
      <c r="AB12" s="4" t="s">
        <v>32</v>
      </c>
      <c r="AC12" s="4" t="s">
        <v>32</v>
      </c>
    </row>
    <row r="13" spans="1:29" ht="24" customHeight="1">
      <c r="A13" s="13">
        <v>40097</v>
      </c>
      <c r="B13" s="12" t="str">
        <f t="shared" si="0"/>
        <v>日</v>
      </c>
      <c r="C13" s="39"/>
      <c r="D13" s="39"/>
      <c r="E13" s="39"/>
      <c r="F13" s="39"/>
      <c r="G13" s="39"/>
      <c r="H13" s="39"/>
      <c r="I13" s="39"/>
      <c r="J13" s="39"/>
      <c r="K13" s="16"/>
      <c r="L13" s="190"/>
      <c r="M13" s="242"/>
      <c r="N13" s="23"/>
      <c r="O13" s="199" t="s">
        <v>64</v>
      </c>
      <c r="P13" s="199"/>
      <c r="Q13" s="199"/>
      <c r="R13" s="199"/>
      <c r="S13" s="199"/>
      <c r="T13" s="18"/>
      <c r="U13" s="179">
        <f t="shared" si="1"/>
        <v>5</v>
      </c>
      <c r="V13" s="192"/>
      <c r="W13" s="30"/>
      <c r="X13" s="179">
        <f>U13+'9月'!X13:Y13</f>
        <v>33</v>
      </c>
      <c r="Y13" s="180"/>
      <c r="Z13" s="19"/>
      <c r="AB13" s="4" t="s">
        <v>103</v>
      </c>
      <c r="AC13" s="4" t="s">
        <v>103</v>
      </c>
    </row>
    <row r="14" spans="1:29" ht="24" customHeight="1">
      <c r="A14" s="13">
        <v>40098</v>
      </c>
      <c r="B14" s="12" t="str">
        <f t="shared" si="0"/>
        <v>月</v>
      </c>
      <c r="C14" s="39"/>
      <c r="D14" s="39"/>
      <c r="E14" s="39"/>
      <c r="F14" s="39"/>
      <c r="G14" s="39"/>
      <c r="H14" s="39"/>
      <c r="I14" s="39"/>
      <c r="J14" s="39"/>
      <c r="K14" s="16"/>
      <c r="L14" s="190"/>
      <c r="M14" s="242"/>
      <c r="N14" s="23"/>
      <c r="O14" s="199" t="s">
        <v>21</v>
      </c>
      <c r="P14" s="199"/>
      <c r="Q14" s="199"/>
      <c r="R14" s="199"/>
      <c r="S14" s="199"/>
      <c r="T14" s="18"/>
      <c r="U14" s="179">
        <f t="shared" si="1"/>
        <v>0</v>
      </c>
      <c r="V14" s="192"/>
      <c r="W14" s="30"/>
      <c r="X14" s="179">
        <f>U14+'9月'!X14:Y14</f>
        <v>26</v>
      </c>
      <c r="Y14" s="180"/>
      <c r="Z14" s="19"/>
      <c r="AB14" s="4" t="s">
        <v>28</v>
      </c>
      <c r="AC14" s="4" t="s">
        <v>28</v>
      </c>
    </row>
    <row r="15" spans="1:29" ht="24" customHeight="1">
      <c r="A15" s="13">
        <v>40099</v>
      </c>
      <c r="B15" s="12" t="str">
        <f t="shared" si="0"/>
        <v>火</v>
      </c>
      <c r="C15" s="15" t="s">
        <v>55</v>
      </c>
      <c r="D15" s="15" t="s">
        <v>55</v>
      </c>
      <c r="E15" s="76" t="s">
        <v>56</v>
      </c>
      <c r="F15" s="76" t="s">
        <v>56</v>
      </c>
      <c r="G15" s="78" t="s">
        <v>128</v>
      </c>
      <c r="H15" s="78" t="s">
        <v>128</v>
      </c>
      <c r="I15" s="78" t="s">
        <v>128</v>
      </c>
      <c r="J15" s="78" t="s">
        <v>128</v>
      </c>
      <c r="K15" s="16"/>
      <c r="L15" s="190"/>
      <c r="M15" s="242"/>
      <c r="N15" s="23"/>
      <c r="O15" s="199" t="s">
        <v>2</v>
      </c>
      <c r="P15" s="199"/>
      <c r="Q15" s="199"/>
      <c r="R15" s="199"/>
      <c r="S15" s="199"/>
      <c r="T15" s="18"/>
      <c r="U15" s="179">
        <f t="shared" si="1"/>
        <v>0</v>
      </c>
      <c r="V15" s="192"/>
      <c r="W15" s="30"/>
      <c r="X15" s="179">
        <f>U15+'9月'!X15:Y15</f>
        <v>23</v>
      </c>
      <c r="Y15" s="180"/>
      <c r="Z15" s="19"/>
      <c r="AB15" s="4" t="s">
        <v>2</v>
      </c>
      <c r="AC15" s="4" t="s">
        <v>2</v>
      </c>
    </row>
    <row r="16" spans="1:29" ht="24" customHeight="1">
      <c r="A16" s="13">
        <v>40100</v>
      </c>
      <c r="B16" s="12" t="str">
        <f t="shared" si="0"/>
        <v>水</v>
      </c>
      <c r="C16" s="15" t="s">
        <v>68</v>
      </c>
      <c r="D16" s="15" t="s">
        <v>68</v>
      </c>
      <c r="E16" s="74" t="s">
        <v>31</v>
      </c>
      <c r="F16" s="74" t="s">
        <v>31</v>
      </c>
      <c r="G16" s="78" t="s">
        <v>128</v>
      </c>
      <c r="H16" s="78" t="s">
        <v>128</v>
      </c>
      <c r="I16" s="78" t="s">
        <v>128</v>
      </c>
      <c r="J16" s="78" t="s">
        <v>128</v>
      </c>
      <c r="K16" s="16"/>
      <c r="L16" s="190"/>
      <c r="M16" s="242"/>
      <c r="N16" s="23"/>
      <c r="O16" s="199"/>
      <c r="P16" s="199"/>
      <c r="Q16" s="199"/>
      <c r="R16" s="199"/>
      <c r="S16" s="199"/>
      <c r="T16" s="18"/>
      <c r="U16" s="179"/>
      <c r="V16" s="192"/>
      <c r="W16" s="30"/>
      <c r="X16" s="179"/>
      <c r="Y16" s="180"/>
      <c r="Z16" s="19"/>
      <c r="AB16" s="4"/>
      <c r="AC16" s="4"/>
    </row>
    <row r="17" spans="1:30" ht="24" customHeight="1">
      <c r="A17" s="13">
        <v>40101</v>
      </c>
      <c r="B17" s="12" t="str">
        <f t="shared" si="0"/>
        <v>木</v>
      </c>
      <c r="C17" s="15" t="s">
        <v>108</v>
      </c>
      <c r="D17" s="15" t="s">
        <v>108</v>
      </c>
      <c r="E17" s="74" t="s">
        <v>73</v>
      </c>
      <c r="F17" s="74" t="s">
        <v>73</v>
      </c>
      <c r="G17" s="78" t="s">
        <v>128</v>
      </c>
      <c r="H17" s="78" t="s">
        <v>128</v>
      </c>
      <c r="I17" s="78" t="s">
        <v>128</v>
      </c>
      <c r="J17" s="78" t="s">
        <v>128</v>
      </c>
      <c r="K17" s="16"/>
      <c r="L17" s="190"/>
      <c r="M17" s="242"/>
      <c r="N17" s="22"/>
      <c r="O17" s="224"/>
      <c r="P17" s="225"/>
      <c r="Q17" s="225"/>
      <c r="R17" s="225"/>
      <c r="S17" s="225"/>
      <c r="T17" s="24"/>
      <c r="U17" s="179"/>
      <c r="V17" s="192"/>
      <c r="W17" s="30"/>
      <c r="X17" s="179"/>
      <c r="Y17" s="180"/>
      <c r="Z17" s="24"/>
      <c r="AA17" s="2">
        <v>35</v>
      </c>
      <c r="AB17" s="4"/>
      <c r="AC17" s="4"/>
      <c r="AD17" s="7"/>
    </row>
    <row r="18" spans="1:29" ht="24" customHeight="1">
      <c r="A18" s="13">
        <v>40102</v>
      </c>
      <c r="B18" s="12" t="str">
        <f t="shared" si="0"/>
        <v>金</v>
      </c>
      <c r="C18" s="75" t="s">
        <v>103</v>
      </c>
      <c r="D18" s="75" t="s">
        <v>116</v>
      </c>
      <c r="E18" s="74" t="s">
        <v>110</v>
      </c>
      <c r="F18" s="74" t="s">
        <v>110</v>
      </c>
      <c r="G18" s="78" t="s">
        <v>128</v>
      </c>
      <c r="H18" s="78" t="s">
        <v>128</v>
      </c>
      <c r="I18" s="78" t="s">
        <v>128</v>
      </c>
      <c r="J18" s="78" t="s">
        <v>128</v>
      </c>
      <c r="K18" s="16"/>
      <c r="L18" s="190"/>
      <c r="M18" s="242"/>
      <c r="N18" s="25"/>
      <c r="O18" s="224"/>
      <c r="P18" s="225"/>
      <c r="Q18" s="225"/>
      <c r="R18" s="225"/>
      <c r="S18" s="225"/>
      <c r="T18" s="16"/>
      <c r="U18" s="179"/>
      <c r="V18" s="192"/>
      <c r="W18" s="30"/>
      <c r="X18" s="179"/>
      <c r="Y18" s="180"/>
      <c r="Z18" s="24"/>
      <c r="AA18" s="2">
        <v>11</v>
      </c>
      <c r="AB18" s="4"/>
      <c r="AC18" s="4"/>
    </row>
    <row r="19" spans="1:29" ht="24" customHeight="1">
      <c r="A19" s="13">
        <v>40103</v>
      </c>
      <c r="B19" s="12" t="str">
        <f t="shared" si="0"/>
        <v>土</v>
      </c>
      <c r="C19" s="39"/>
      <c r="D19" s="39"/>
      <c r="E19" s="39"/>
      <c r="F19" s="39"/>
      <c r="G19" s="39"/>
      <c r="H19" s="39"/>
      <c r="I19" s="39"/>
      <c r="J19" s="39"/>
      <c r="K19" s="16"/>
      <c r="L19" s="190"/>
      <c r="M19" s="243"/>
      <c r="N19" s="26"/>
      <c r="O19" s="199" t="s">
        <v>5</v>
      </c>
      <c r="P19" s="199"/>
      <c r="Q19" s="199"/>
      <c r="R19" s="199"/>
      <c r="S19" s="199"/>
      <c r="T19" s="18"/>
      <c r="U19" s="179">
        <f>SUM(U7:U18)</f>
        <v>6</v>
      </c>
      <c r="V19" s="192"/>
      <c r="W19" s="30"/>
      <c r="X19" s="179">
        <f>SUM(X7:Y18)</f>
        <v>255</v>
      </c>
      <c r="Y19" s="180"/>
      <c r="Z19" s="19"/>
      <c r="AB19" s="6"/>
      <c r="AC19" s="6"/>
    </row>
    <row r="20" spans="1:29" ht="24" customHeight="1">
      <c r="A20" s="13">
        <v>40104</v>
      </c>
      <c r="B20" s="12" t="str">
        <f aca="true" t="shared" si="2" ref="B20:B27">TEXT(WEEKDAY(A20),"aaa")</f>
        <v>日</v>
      </c>
      <c r="C20" s="39"/>
      <c r="D20" s="39"/>
      <c r="E20" s="39"/>
      <c r="F20" s="39"/>
      <c r="G20" s="39"/>
      <c r="H20" s="39"/>
      <c r="I20" s="39"/>
      <c r="J20" s="39"/>
      <c r="K20" s="16"/>
      <c r="L20" s="190"/>
      <c r="M20" s="189" t="s">
        <v>26</v>
      </c>
      <c r="N20" s="27"/>
      <c r="O20" s="280" t="s">
        <v>13</v>
      </c>
      <c r="P20" s="281"/>
      <c r="Q20" s="281"/>
      <c r="R20" s="281"/>
      <c r="S20" s="281"/>
      <c r="T20" s="18"/>
      <c r="U20" s="179">
        <f aca="true" t="shared" si="3" ref="U20:U26">COUNTIF($C$3:$J$39,AB20)</f>
        <v>0</v>
      </c>
      <c r="V20" s="192"/>
      <c r="W20" s="30"/>
      <c r="X20" s="179">
        <f>U20+'9月'!X20:Y20</f>
        <v>48</v>
      </c>
      <c r="Y20" s="180"/>
      <c r="Z20" s="19"/>
      <c r="AA20" s="2">
        <v>19</v>
      </c>
      <c r="AB20" s="4" t="s">
        <v>50</v>
      </c>
      <c r="AC20" s="4" t="s">
        <v>50</v>
      </c>
    </row>
    <row r="21" spans="1:29" ht="24" customHeight="1">
      <c r="A21" s="13">
        <v>40105</v>
      </c>
      <c r="B21" s="12" t="str">
        <f t="shared" si="2"/>
        <v>月</v>
      </c>
      <c r="C21" s="61" t="s">
        <v>47</v>
      </c>
      <c r="D21" s="61" t="s">
        <v>47</v>
      </c>
      <c r="E21" s="76" t="s">
        <v>30</v>
      </c>
      <c r="F21" s="76" t="s">
        <v>30</v>
      </c>
      <c r="G21" s="78" t="s">
        <v>128</v>
      </c>
      <c r="H21" s="78" t="s">
        <v>128</v>
      </c>
      <c r="I21" s="78" t="s">
        <v>128</v>
      </c>
      <c r="J21" s="78" t="s">
        <v>128</v>
      </c>
      <c r="K21" s="16"/>
      <c r="L21" s="190"/>
      <c r="M21" s="190"/>
      <c r="N21" s="26"/>
      <c r="O21" s="280" t="s">
        <v>65</v>
      </c>
      <c r="P21" s="281"/>
      <c r="Q21" s="281"/>
      <c r="R21" s="281"/>
      <c r="S21" s="281"/>
      <c r="T21" s="18"/>
      <c r="U21" s="179">
        <f t="shared" si="3"/>
        <v>0</v>
      </c>
      <c r="V21" s="192"/>
      <c r="W21" s="30"/>
      <c r="X21" s="179">
        <f>U21+'9月'!X21:Y21</f>
        <v>50</v>
      </c>
      <c r="Y21" s="180"/>
      <c r="Z21" s="19"/>
      <c r="AA21" s="2">
        <v>35</v>
      </c>
      <c r="AB21" s="4" t="s">
        <v>104</v>
      </c>
      <c r="AC21" s="4" t="s">
        <v>104</v>
      </c>
    </row>
    <row r="22" spans="1:29" ht="24" customHeight="1">
      <c r="A22" s="13">
        <v>40106</v>
      </c>
      <c r="B22" s="12" t="str">
        <f t="shared" si="2"/>
        <v>火</v>
      </c>
      <c r="C22" s="15" t="s">
        <v>55</v>
      </c>
      <c r="D22" s="15" t="s">
        <v>55</v>
      </c>
      <c r="E22" s="76" t="s">
        <v>56</v>
      </c>
      <c r="F22" s="76" t="s">
        <v>56</v>
      </c>
      <c r="G22" s="78" t="s">
        <v>128</v>
      </c>
      <c r="H22" s="78" t="s">
        <v>128</v>
      </c>
      <c r="I22" s="78" t="s">
        <v>128</v>
      </c>
      <c r="J22" s="78" t="s">
        <v>128</v>
      </c>
      <c r="K22" s="16"/>
      <c r="L22" s="190"/>
      <c r="M22" s="190"/>
      <c r="N22" s="28"/>
      <c r="O22" s="280" t="s">
        <v>45</v>
      </c>
      <c r="P22" s="281"/>
      <c r="Q22" s="281"/>
      <c r="R22" s="281"/>
      <c r="S22" s="281"/>
      <c r="T22" s="18"/>
      <c r="U22" s="179">
        <f t="shared" si="3"/>
        <v>0</v>
      </c>
      <c r="V22" s="192"/>
      <c r="W22" s="30"/>
      <c r="X22" s="179">
        <f>U22+'9月'!X22:Y22</f>
        <v>57</v>
      </c>
      <c r="Y22" s="180"/>
      <c r="Z22" s="19"/>
      <c r="AA22" s="2">
        <v>45</v>
      </c>
      <c r="AB22" s="4" t="s">
        <v>53</v>
      </c>
      <c r="AC22" s="4" t="s">
        <v>53</v>
      </c>
    </row>
    <row r="23" spans="1:29" ht="24" customHeight="1">
      <c r="A23" s="13">
        <v>40107</v>
      </c>
      <c r="B23" s="12" t="str">
        <f t="shared" si="2"/>
        <v>水</v>
      </c>
      <c r="C23" s="15" t="s">
        <v>68</v>
      </c>
      <c r="D23" s="15" t="s">
        <v>68</v>
      </c>
      <c r="E23" s="74" t="s">
        <v>31</v>
      </c>
      <c r="F23" s="74" t="s">
        <v>31</v>
      </c>
      <c r="G23" s="78" t="s">
        <v>128</v>
      </c>
      <c r="H23" s="78" t="s">
        <v>128</v>
      </c>
      <c r="I23" s="78" t="s">
        <v>128</v>
      </c>
      <c r="J23" s="78" t="s">
        <v>128</v>
      </c>
      <c r="K23" s="16"/>
      <c r="L23" s="190"/>
      <c r="M23" s="190"/>
      <c r="N23" s="28"/>
      <c r="O23" s="283" t="s">
        <v>52</v>
      </c>
      <c r="P23" s="284"/>
      <c r="Q23" s="284"/>
      <c r="R23" s="284"/>
      <c r="S23" s="284"/>
      <c r="T23" s="18"/>
      <c r="U23" s="179">
        <f t="shared" si="3"/>
        <v>0</v>
      </c>
      <c r="V23" s="192"/>
      <c r="W23" s="30"/>
      <c r="X23" s="179">
        <f>U23+'9月'!X23:Y23</f>
        <v>22</v>
      </c>
      <c r="Y23" s="180"/>
      <c r="Z23" s="19"/>
      <c r="AA23" s="2">
        <v>40</v>
      </c>
      <c r="AB23" s="4" t="s">
        <v>51</v>
      </c>
      <c r="AC23" s="4" t="s">
        <v>51</v>
      </c>
    </row>
    <row r="24" spans="1:30" ht="24" customHeight="1">
      <c r="A24" s="13">
        <v>40108</v>
      </c>
      <c r="B24" s="12" t="str">
        <f t="shared" si="2"/>
        <v>木</v>
      </c>
      <c r="C24" s="15" t="s">
        <v>108</v>
      </c>
      <c r="D24" s="15" t="s">
        <v>108</v>
      </c>
      <c r="E24" s="74" t="s">
        <v>73</v>
      </c>
      <c r="F24" s="74" t="s">
        <v>73</v>
      </c>
      <c r="G24" s="78" t="s">
        <v>128</v>
      </c>
      <c r="H24" s="78" t="s">
        <v>128</v>
      </c>
      <c r="I24" s="78" t="s">
        <v>128</v>
      </c>
      <c r="J24" s="78" t="s">
        <v>128</v>
      </c>
      <c r="K24" s="16"/>
      <c r="L24" s="190"/>
      <c r="M24" s="190"/>
      <c r="N24" s="22"/>
      <c r="O24" s="200" t="s">
        <v>46</v>
      </c>
      <c r="P24" s="285"/>
      <c r="Q24" s="285"/>
      <c r="R24" s="285"/>
      <c r="S24" s="285"/>
      <c r="T24" s="24"/>
      <c r="U24" s="179">
        <f t="shared" si="3"/>
        <v>0</v>
      </c>
      <c r="V24" s="192"/>
      <c r="W24" s="30"/>
      <c r="X24" s="179">
        <f>U24+'9月'!X24:Y24</f>
        <v>27</v>
      </c>
      <c r="Y24" s="180"/>
      <c r="Z24" s="24"/>
      <c r="AA24" s="2">
        <v>61</v>
      </c>
      <c r="AB24" s="5" t="s">
        <v>54</v>
      </c>
      <c r="AC24" s="5" t="s">
        <v>54</v>
      </c>
      <c r="AD24" s="14"/>
    </row>
    <row r="25" spans="1:29" ht="24" customHeight="1">
      <c r="A25" s="13">
        <v>40109</v>
      </c>
      <c r="B25" s="12" t="str">
        <f t="shared" si="2"/>
        <v>金</v>
      </c>
      <c r="C25" s="75" t="s">
        <v>103</v>
      </c>
      <c r="D25" s="75" t="s">
        <v>116</v>
      </c>
      <c r="E25" s="74" t="s">
        <v>110</v>
      </c>
      <c r="F25" s="74" t="s">
        <v>110</v>
      </c>
      <c r="G25" s="78" t="s">
        <v>128</v>
      </c>
      <c r="H25" s="78" t="s">
        <v>128</v>
      </c>
      <c r="I25" s="78" t="s">
        <v>128</v>
      </c>
      <c r="J25" s="78" t="s">
        <v>128</v>
      </c>
      <c r="K25" s="16"/>
      <c r="L25" s="190"/>
      <c r="M25" s="190"/>
      <c r="N25" s="22"/>
      <c r="O25" s="283" t="s">
        <v>66</v>
      </c>
      <c r="P25" s="284"/>
      <c r="Q25" s="284"/>
      <c r="R25" s="284"/>
      <c r="S25" s="284"/>
      <c r="T25" s="24"/>
      <c r="U25" s="179">
        <f t="shared" si="3"/>
        <v>6</v>
      </c>
      <c r="V25" s="192"/>
      <c r="W25" s="30"/>
      <c r="X25" s="179">
        <f>U25+'9月'!X25:Y25</f>
        <v>14</v>
      </c>
      <c r="Y25" s="180"/>
      <c r="Z25" s="24"/>
      <c r="AA25" s="2">
        <v>133</v>
      </c>
      <c r="AB25" s="4" t="s">
        <v>105</v>
      </c>
      <c r="AC25" s="4" t="s">
        <v>105</v>
      </c>
    </row>
    <row r="26" spans="1:29" ht="24" customHeight="1">
      <c r="A26" s="13">
        <v>40110</v>
      </c>
      <c r="B26" s="12" t="str">
        <f t="shared" si="2"/>
        <v>土</v>
      </c>
      <c r="C26" s="39"/>
      <c r="D26" s="39"/>
      <c r="E26" s="39"/>
      <c r="F26" s="39"/>
      <c r="G26" s="39"/>
      <c r="H26" s="39"/>
      <c r="I26" s="39"/>
      <c r="J26" s="39"/>
      <c r="K26" s="16"/>
      <c r="L26" s="190"/>
      <c r="M26" s="190"/>
      <c r="N26" s="22"/>
      <c r="O26" s="280" t="s">
        <v>25</v>
      </c>
      <c r="P26" s="281"/>
      <c r="Q26" s="281"/>
      <c r="R26" s="281"/>
      <c r="S26" s="281"/>
      <c r="T26" s="24"/>
      <c r="U26" s="179">
        <f t="shared" si="3"/>
        <v>0</v>
      </c>
      <c r="V26" s="192"/>
      <c r="W26" s="30"/>
      <c r="X26" s="179">
        <f>U26+'9月'!X26:Y26</f>
        <v>60</v>
      </c>
      <c r="Y26" s="180"/>
      <c r="Z26" s="24"/>
      <c r="AA26" s="2">
        <v>69</v>
      </c>
      <c r="AB26" s="4" t="s">
        <v>29</v>
      </c>
      <c r="AC26" s="4" t="s">
        <v>29</v>
      </c>
    </row>
    <row r="27" spans="1:29" ht="24" customHeight="1">
      <c r="A27" s="13">
        <v>40111</v>
      </c>
      <c r="B27" s="12" t="str">
        <f t="shared" si="2"/>
        <v>日</v>
      </c>
      <c r="C27" s="39"/>
      <c r="D27" s="39"/>
      <c r="E27" s="39"/>
      <c r="F27" s="39"/>
      <c r="G27" s="39"/>
      <c r="H27" s="39"/>
      <c r="I27" s="39"/>
      <c r="J27" s="39"/>
      <c r="K27" s="16"/>
      <c r="L27" s="190"/>
      <c r="M27" s="242"/>
      <c r="N27" s="22"/>
      <c r="O27" s="200" t="s">
        <v>14</v>
      </c>
      <c r="P27" s="285"/>
      <c r="Q27" s="285"/>
      <c r="R27" s="285"/>
      <c r="S27" s="285"/>
      <c r="T27" s="24"/>
      <c r="U27" s="179">
        <f>COUNTIF($C$3:$J$39,AB27)</f>
        <v>0</v>
      </c>
      <c r="V27" s="192"/>
      <c r="W27" s="30"/>
      <c r="X27" s="179">
        <f>U27+'9月'!X27:Y27</f>
        <v>9</v>
      </c>
      <c r="Y27" s="180"/>
      <c r="Z27" s="24"/>
      <c r="AB27" s="4" t="s">
        <v>1</v>
      </c>
      <c r="AC27" s="4" t="s">
        <v>1</v>
      </c>
    </row>
    <row r="28" spans="1:29" ht="24" customHeight="1">
      <c r="A28" s="13">
        <v>40112</v>
      </c>
      <c r="B28" s="12" t="str">
        <f aca="true" t="shared" si="4" ref="B28:B33">TEXT(WEEKDAY(A28),"aaa")</f>
        <v>月</v>
      </c>
      <c r="C28" s="61" t="s">
        <v>47</v>
      </c>
      <c r="D28" s="61" t="s">
        <v>47</v>
      </c>
      <c r="E28" s="76" t="s">
        <v>30</v>
      </c>
      <c r="F28" s="76" t="s">
        <v>30</v>
      </c>
      <c r="G28" s="78" t="s">
        <v>128</v>
      </c>
      <c r="H28" s="78" t="s">
        <v>128</v>
      </c>
      <c r="I28" s="78" t="s">
        <v>128</v>
      </c>
      <c r="J28" s="78" t="s">
        <v>128</v>
      </c>
      <c r="K28" s="16"/>
      <c r="L28" s="191"/>
      <c r="M28" s="243"/>
      <c r="N28" s="26"/>
      <c r="O28" s="199" t="s">
        <v>5</v>
      </c>
      <c r="P28" s="199"/>
      <c r="Q28" s="199"/>
      <c r="R28" s="199"/>
      <c r="S28" s="199"/>
      <c r="T28" s="18"/>
      <c r="U28" s="179">
        <f>SUM(U20:U27)</f>
        <v>6</v>
      </c>
      <c r="V28" s="192"/>
      <c r="W28" s="30"/>
      <c r="X28" s="179">
        <f>SUM(X20:Y27)</f>
        <v>287</v>
      </c>
      <c r="Y28" s="192"/>
      <c r="Z28" s="19"/>
      <c r="AB28" s="6"/>
      <c r="AC28" s="6"/>
    </row>
    <row r="29" spans="1:29" ht="24" customHeight="1">
      <c r="A29" s="13">
        <v>40113</v>
      </c>
      <c r="B29" s="12" t="str">
        <f t="shared" si="4"/>
        <v>火</v>
      </c>
      <c r="C29" s="15" t="s">
        <v>55</v>
      </c>
      <c r="D29" s="15" t="s">
        <v>55</v>
      </c>
      <c r="E29" s="76" t="s">
        <v>56</v>
      </c>
      <c r="F29" s="76" t="s">
        <v>56</v>
      </c>
      <c r="G29" s="78" t="s">
        <v>128</v>
      </c>
      <c r="H29" s="78" t="s">
        <v>128</v>
      </c>
      <c r="I29" s="78" t="s">
        <v>128</v>
      </c>
      <c r="J29" s="78" t="s">
        <v>128</v>
      </c>
      <c r="K29" s="16"/>
      <c r="L29" s="189" t="s">
        <v>33</v>
      </c>
      <c r="M29" s="226" t="s">
        <v>23</v>
      </c>
      <c r="N29" s="27"/>
      <c r="O29" s="224" t="s">
        <v>67</v>
      </c>
      <c r="P29" s="225"/>
      <c r="Q29" s="225"/>
      <c r="R29" s="225"/>
      <c r="S29" s="225"/>
      <c r="T29" s="18"/>
      <c r="U29" s="179">
        <f aca="true" t="shared" si="5" ref="U29:U35">COUNTIF($C$3:$J$39,AB29)</f>
        <v>6</v>
      </c>
      <c r="V29" s="192"/>
      <c r="W29" s="30"/>
      <c r="X29" s="179">
        <f>U29+'9月'!X29:Y29</f>
        <v>21</v>
      </c>
      <c r="Y29" s="180"/>
      <c r="Z29" s="19"/>
      <c r="AA29" s="2">
        <v>13</v>
      </c>
      <c r="AB29" s="4" t="s">
        <v>47</v>
      </c>
      <c r="AC29" s="4" t="s">
        <v>47</v>
      </c>
    </row>
    <row r="30" spans="1:29" ht="24" customHeight="1">
      <c r="A30" s="13">
        <v>40114</v>
      </c>
      <c r="B30" s="12" t="str">
        <f t="shared" si="4"/>
        <v>水</v>
      </c>
      <c r="C30" s="15" t="s">
        <v>68</v>
      </c>
      <c r="D30" s="15" t="s">
        <v>68</v>
      </c>
      <c r="E30" s="74" t="s">
        <v>31</v>
      </c>
      <c r="F30" s="74" t="s">
        <v>31</v>
      </c>
      <c r="G30" s="78" t="s">
        <v>128</v>
      </c>
      <c r="H30" s="78" t="s">
        <v>128</v>
      </c>
      <c r="I30" s="78" t="s">
        <v>128</v>
      </c>
      <c r="J30" s="78" t="s">
        <v>128</v>
      </c>
      <c r="K30" s="16"/>
      <c r="L30" s="190"/>
      <c r="M30" s="227"/>
      <c r="N30" s="27"/>
      <c r="O30" s="224" t="s">
        <v>48</v>
      </c>
      <c r="P30" s="225"/>
      <c r="Q30" s="225"/>
      <c r="R30" s="225"/>
      <c r="S30" s="225"/>
      <c r="T30" s="18"/>
      <c r="U30" s="179">
        <f t="shared" si="5"/>
        <v>8</v>
      </c>
      <c r="V30" s="192"/>
      <c r="W30" s="30"/>
      <c r="X30" s="179">
        <f>U30+'9月'!X30:Y30</f>
        <v>22</v>
      </c>
      <c r="Y30" s="180"/>
      <c r="Z30" s="19"/>
      <c r="AA30" s="2">
        <v>40</v>
      </c>
      <c r="AB30" s="4" t="s">
        <v>55</v>
      </c>
      <c r="AC30" s="4" t="s">
        <v>55</v>
      </c>
    </row>
    <row r="31" spans="1:29" ht="24" customHeight="1">
      <c r="A31" s="13">
        <v>40115</v>
      </c>
      <c r="B31" s="12" t="str">
        <f t="shared" si="4"/>
        <v>木</v>
      </c>
      <c r="C31" s="15" t="s">
        <v>108</v>
      </c>
      <c r="D31" s="15" t="s">
        <v>108</v>
      </c>
      <c r="E31" s="74" t="s">
        <v>73</v>
      </c>
      <c r="F31" s="74" t="s">
        <v>73</v>
      </c>
      <c r="G31" s="78" t="s">
        <v>128</v>
      </c>
      <c r="H31" s="78" t="s">
        <v>128</v>
      </c>
      <c r="I31" s="78" t="s">
        <v>128</v>
      </c>
      <c r="J31" s="78" t="s">
        <v>128</v>
      </c>
      <c r="K31" s="16"/>
      <c r="L31" s="190"/>
      <c r="M31" s="227"/>
      <c r="N31" s="27"/>
      <c r="O31" s="224" t="s">
        <v>68</v>
      </c>
      <c r="P31" s="225"/>
      <c r="Q31" s="225"/>
      <c r="R31" s="225"/>
      <c r="S31" s="225"/>
      <c r="T31" s="18"/>
      <c r="U31" s="179">
        <f t="shared" si="5"/>
        <v>9</v>
      </c>
      <c r="V31" s="192"/>
      <c r="W31" s="30"/>
      <c r="X31" s="179">
        <f>U31+'9月'!X31:Y31</f>
        <v>27</v>
      </c>
      <c r="Y31" s="180"/>
      <c r="Z31" s="19"/>
      <c r="AA31" s="2">
        <v>20</v>
      </c>
      <c r="AB31" s="4" t="s">
        <v>68</v>
      </c>
      <c r="AC31" s="4" t="s">
        <v>68</v>
      </c>
    </row>
    <row r="32" spans="1:29" ht="24" customHeight="1">
      <c r="A32" s="13">
        <v>40116</v>
      </c>
      <c r="B32" s="12" t="str">
        <f t="shared" si="4"/>
        <v>金</v>
      </c>
      <c r="C32" s="75" t="s">
        <v>103</v>
      </c>
      <c r="D32" s="75" t="s">
        <v>116</v>
      </c>
      <c r="E32" s="74" t="s">
        <v>110</v>
      </c>
      <c r="F32" s="74" t="s">
        <v>110</v>
      </c>
      <c r="G32" s="78" t="s">
        <v>128</v>
      </c>
      <c r="H32" s="78" t="s">
        <v>128</v>
      </c>
      <c r="I32" s="78" t="s">
        <v>128</v>
      </c>
      <c r="J32" s="78" t="s">
        <v>128</v>
      </c>
      <c r="K32" s="16"/>
      <c r="L32" s="190"/>
      <c r="M32" s="227"/>
      <c r="N32" s="27"/>
      <c r="O32" s="222" t="s">
        <v>69</v>
      </c>
      <c r="P32" s="223"/>
      <c r="Q32" s="223"/>
      <c r="R32" s="223"/>
      <c r="S32" s="223"/>
      <c r="T32" s="18"/>
      <c r="U32" s="179">
        <f t="shared" si="5"/>
        <v>0</v>
      </c>
      <c r="V32" s="192"/>
      <c r="W32" s="30"/>
      <c r="X32" s="179">
        <f>U32+'9月'!X32:Y32</f>
        <v>0</v>
      </c>
      <c r="Y32" s="180"/>
      <c r="Z32" s="19"/>
      <c r="AA32" s="2">
        <v>20</v>
      </c>
      <c r="AB32" s="4" t="s">
        <v>107</v>
      </c>
      <c r="AC32" s="4" t="s">
        <v>107</v>
      </c>
    </row>
    <row r="33" spans="1:29" ht="24" customHeight="1">
      <c r="A33" s="13">
        <v>40117</v>
      </c>
      <c r="B33" s="12" t="str">
        <f t="shared" si="4"/>
        <v>土</v>
      </c>
      <c r="C33" s="39"/>
      <c r="D33" s="39"/>
      <c r="E33" s="39"/>
      <c r="F33" s="39"/>
      <c r="G33" s="39"/>
      <c r="H33" s="39"/>
      <c r="I33" s="39"/>
      <c r="J33" s="39"/>
      <c r="K33" s="16"/>
      <c r="L33" s="190"/>
      <c r="M33" s="227"/>
      <c r="N33" s="27"/>
      <c r="O33" s="224" t="s">
        <v>70</v>
      </c>
      <c r="P33" s="225"/>
      <c r="Q33" s="225"/>
      <c r="R33" s="225"/>
      <c r="S33" s="225"/>
      <c r="T33" s="18"/>
      <c r="U33" s="179">
        <f t="shared" si="5"/>
        <v>8</v>
      </c>
      <c r="V33" s="192"/>
      <c r="W33" s="30"/>
      <c r="X33" s="179">
        <f>U33+'9月'!X33:Y33</f>
        <v>26</v>
      </c>
      <c r="Y33" s="180"/>
      <c r="Z33" s="19"/>
      <c r="AA33" s="2">
        <v>67</v>
      </c>
      <c r="AB33" s="4" t="s">
        <v>108</v>
      </c>
      <c r="AC33" s="4" t="s">
        <v>108</v>
      </c>
    </row>
    <row r="34" spans="3:29" ht="24" customHeight="1" thickBot="1">
      <c r="C34" s="16"/>
      <c r="D34" s="16"/>
      <c r="E34" s="16"/>
      <c r="F34" s="16"/>
      <c r="G34" s="16"/>
      <c r="H34" s="16"/>
      <c r="I34" s="16"/>
      <c r="J34" s="16"/>
      <c r="K34" s="16"/>
      <c r="L34" s="190"/>
      <c r="M34" s="227"/>
      <c r="N34" s="22"/>
      <c r="O34" s="222" t="s">
        <v>71</v>
      </c>
      <c r="P34" s="223"/>
      <c r="Q34" s="223"/>
      <c r="R34" s="223"/>
      <c r="S34" s="223"/>
      <c r="T34" s="26"/>
      <c r="U34" s="179">
        <f t="shared" si="5"/>
        <v>5</v>
      </c>
      <c r="V34" s="192"/>
      <c r="W34" s="50"/>
      <c r="X34" s="179">
        <f>U34+'9月'!X34:Y34</f>
        <v>5</v>
      </c>
      <c r="Y34" s="180"/>
      <c r="Z34" s="24"/>
      <c r="AA34" s="2">
        <v>20</v>
      </c>
      <c r="AB34" s="4" t="s">
        <v>116</v>
      </c>
      <c r="AC34" s="4" t="s">
        <v>116</v>
      </c>
    </row>
    <row r="35" spans="1:29" ht="24" customHeight="1">
      <c r="A35" s="261" t="s">
        <v>89</v>
      </c>
      <c r="B35" s="47"/>
      <c r="C35" s="264" t="s">
        <v>87</v>
      </c>
      <c r="D35" s="265"/>
      <c r="E35" s="266"/>
      <c r="F35" s="48" t="s">
        <v>88</v>
      </c>
      <c r="G35" s="49" t="s">
        <v>16</v>
      </c>
      <c r="H35" s="16"/>
      <c r="I35" s="16"/>
      <c r="J35" s="16"/>
      <c r="K35" s="16"/>
      <c r="L35" s="190"/>
      <c r="M35" s="228"/>
      <c r="N35" s="22"/>
      <c r="O35" s="199" t="s">
        <v>72</v>
      </c>
      <c r="P35" s="201"/>
      <c r="Q35" s="201"/>
      <c r="R35" s="201"/>
      <c r="S35" s="201"/>
      <c r="T35" s="24"/>
      <c r="U35" s="179">
        <f t="shared" si="5"/>
        <v>0</v>
      </c>
      <c r="V35" s="192"/>
      <c r="W35" s="50"/>
      <c r="X35" s="179">
        <f>U35+'9月'!X35:Y35</f>
        <v>0</v>
      </c>
      <c r="Y35" s="180"/>
      <c r="Z35" s="31"/>
      <c r="AB35" s="5" t="s">
        <v>109</v>
      </c>
      <c r="AC35" s="5" t="s">
        <v>109</v>
      </c>
    </row>
    <row r="36" spans="1:29" ht="24" customHeight="1">
      <c r="A36" s="262"/>
      <c r="B36" s="267" t="s">
        <v>83</v>
      </c>
      <c r="C36" s="248" t="s">
        <v>78</v>
      </c>
      <c r="D36" s="248"/>
      <c r="E36" s="248"/>
      <c r="F36" s="43">
        <f>COUNTIF($C$3:$J$33,AB47)</f>
        <v>0</v>
      </c>
      <c r="G36" s="70">
        <f>F36+'9月'!G36</f>
        <v>0</v>
      </c>
      <c r="H36" s="16"/>
      <c r="I36" s="16"/>
      <c r="J36" s="16"/>
      <c r="K36" s="16"/>
      <c r="L36" s="190"/>
      <c r="M36" s="228"/>
      <c r="N36" s="22"/>
      <c r="O36" s="199"/>
      <c r="P36" s="201"/>
      <c r="Q36" s="201"/>
      <c r="R36" s="201"/>
      <c r="S36" s="201"/>
      <c r="T36" s="24"/>
      <c r="U36" s="179"/>
      <c r="V36" s="192"/>
      <c r="W36" s="51"/>
      <c r="X36" s="179"/>
      <c r="Y36" s="180"/>
      <c r="Z36" s="24"/>
      <c r="AA36" s="2">
        <v>20</v>
      </c>
      <c r="AB36" s="5"/>
      <c r="AC36" s="5"/>
    </row>
    <row r="37" spans="1:29" ht="24" customHeight="1">
      <c r="A37" s="262"/>
      <c r="B37" s="267"/>
      <c r="C37" s="248" t="s">
        <v>79</v>
      </c>
      <c r="D37" s="248"/>
      <c r="E37" s="248"/>
      <c r="F37" s="43">
        <f>COUNTIF($C$3:$J$33,AB48)</f>
        <v>0</v>
      </c>
      <c r="G37" s="70">
        <f>F37+'9月'!G37</f>
        <v>0</v>
      </c>
      <c r="H37" s="16"/>
      <c r="I37" s="16"/>
      <c r="J37" s="16"/>
      <c r="K37" s="29"/>
      <c r="L37" s="190"/>
      <c r="M37" s="229"/>
      <c r="N37" s="26"/>
      <c r="O37" s="199" t="s">
        <v>5</v>
      </c>
      <c r="P37" s="199"/>
      <c r="Q37" s="199"/>
      <c r="R37" s="199"/>
      <c r="S37" s="199"/>
      <c r="T37" s="18"/>
      <c r="U37" s="179">
        <f>SUM(U29:U36)</f>
        <v>36</v>
      </c>
      <c r="V37" s="192"/>
      <c r="W37" s="30"/>
      <c r="X37" s="179">
        <f>SUM(X29:X36)</f>
        <v>101</v>
      </c>
      <c r="Y37" s="192"/>
      <c r="Z37" s="19"/>
      <c r="AB37" s="6"/>
      <c r="AC37" s="6"/>
    </row>
    <row r="38" spans="1:29" ht="24" customHeight="1">
      <c r="A38" s="262"/>
      <c r="B38" s="267"/>
      <c r="C38" s="248" t="s">
        <v>80</v>
      </c>
      <c r="D38" s="248"/>
      <c r="E38" s="248"/>
      <c r="F38" s="43">
        <f>COUNTIF($C$3:$J$33,AB49)</f>
        <v>0</v>
      </c>
      <c r="G38" s="70">
        <f>F38+'9月'!G38</f>
        <v>0</v>
      </c>
      <c r="H38" s="16"/>
      <c r="I38" s="16"/>
      <c r="J38" s="16"/>
      <c r="K38" s="29"/>
      <c r="L38" s="190"/>
      <c r="M38" s="189" t="s">
        <v>26</v>
      </c>
      <c r="N38" s="26"/>
      <c r="O38" s="200" t="s">
        <v>30</v>
      </c>
      <c r="P38" s="282"/>
      <c r="Q38" s="282"/>
      <c r="R38" s="282"/>
      <c r="S38" s="282"/>
      <c r="T38" s="18"/>
      <c r="U38" s="179">
        <f aca="true" t="shared" si="6" ref="U38:U45">COUNTIF($C$3:$J$39,AB38)</f>
        <v>6</v>
      </c>
      <c r="V38" s="192"/>
      <c r="W38" s="30"/>
      <c r="X38" s="179">
        <f>U38+'9月'!X38:Y38</f>
        <v>8</v>
      </c>
      <c r="Y38" s="180"/>
      <c r="Z38" s="19"/>
      <c r="AA38" s="2">
        <v>165</v>
      </c>
      <c r="AB38" s="4" t="s">
        <v>30</v>
      </c>
      <c r="AC38" s="4" t="s">
        <v>30</v>
      </c>
    </row>
    <row r="39" spans="1:29" ht="24" customHeight="1">
      <c r="A39" s="262"/>
      <c r="B39" s="267"/>
      <c r="C39" s="248" t="s">
        <v>25</v>
      </c>
      <c r="D39" s="248"/>
      <c r="E39" s="248"/>
      <c r="F39" s="43">
        <f>COUNTIF($C$3:$J$33,AB50)</f>
        <v>0</v>
      </c>
      <c r="G39" s="70">
        <f>F39+'9月'!G39</f>
        <v>0</v>
      </c>
      <c r="H39" s="16"/>
      <c r="I39" s="16"/>
      <c r="J39" s="16"/>
      <c r="K39" s="16"/>
      <c r="L39" s="190"/>
      <c r="M39" s="230"/>
      <c r="N39" s="27"/>
      <c r="O39" s="200" t="s">
        <v>31</v>
      </c>
      <c r="P39" s="200"/>
      <c r="Q39" s="200"/>
      <c r="R39" s="200"/>
      <c r="S39" s="200"/>
      <c r="T39" s="18"/>
      <c r="U39" s="179">
        <f t="shared" si="6"/>
        <v>10</v>
      </c>
      <c r="V39" s="192"/>
      <c r="W39" s="30"/>
      <c r="X39" s="179">
        <f>U39+'9月'!X39:Y39</f>
        <v>10</v>
      </c>
      <c r="Y39" s="180"/>
      <c r="Z39" s="19"/>
      <c r="AA39" s="2">
        <v>30</v>
      </c>
      <c r="AB39" s="4" t="s">
        <v>31</v>
      </c>
      <c r="AC39" s="4" t="s">
        <v>31</v>
      </c>
    </row>
    <row r="40" spans="1:29" ht="24" customHeight="1">
      <c r="A40" s="262"/>
      <c r="B40" s="267"/>
      <c r="C40" s="268" t="s">
        <v>90</v>
      </c>
      <c r="D40" s="269"/>
      <c r="E40" s="270"/>
      <c r="F40" s="44">
        <f>SUM(F36:F39)</f>
        <v>0</v>
      </c>
      <c r="G40" s="67">
        <f>SUM(G36:G39)</f>
        <v>0</v>
      </c>
      <c r="H40" s="16"/>
      <c r="I40" s="16"/>
      <c r="J40" s="16"/>
      <c r="K40" s="16"/>
      <c r="L40" s="190"/>
      <c r="M40" s="230"/>
      <c r="N40" s="26"/>
      <c r="O40" s="200" t="s">
        <v>73</v>
      </c>
      <c r="P40" s="200"/>
      <c r="Q40" s="200"/>
      <c r="R40" s="200"/>
      <c r="S40" s="200"/>
      <c r="T40" s="18"/>
      <c r="U40" s="179">
        <f t="shared" si="6"/>
        <v>8</v>
      </c>
      <c r="V40" s="192"/>
      <c r="W40" s="30"/>
      <c r="X40" s="179">
        <f>U40+'9月'!X40:Y40</f>
        <v>10</v>
      </c>
      <c r="Y40" s="180"/>
      <c r="Z40" s="19"/>
      <c r="AA40" s="2">
        <v>71</v>
      </c>
      <c r="AB40" s="4" t="s">
        <v>73</v>
      </c>
      <c r="AC40" s="4" t="s">
        <v>73</v>
      </c>
    </row>
    <row r="41" spans="1:29" ht="24" customHeight="1">
      <c r="A41" s="262"/>
      <c r="B41" s="267" t="s">
        <v>84</v>
      </c>
      <c r="C41" s="248" t="s">
        <v>30</v>
      </c>
      <c r="D41" s="248"/>
      <c r="E41" s="248"/>
      <c r="F41" s="43">
        <f aca="true" t="shared" si="7" ref="F41:F47">COUNTIF($C$3:$J$33,AB52)</f>
        <v>0</v>
      </c>
      <c r="G41" s="70">
        <f>F41+'9月'!G41</f>
        <v>0</v>
      </c>
      <c r="L41" s="190"/>
      <c r="M41" s="230"/>
      <c r="N41" s="26"/>
      <c r="O41" s="200" t="s">
        <v>49</v>
      </c>
      <c r="P41" s="200"/>
      <c r="Q41" s="200"/>
      <c r="R41" s="200"/>
      <c r="S41" s="200"/>
      <c r="T41" s="18"/>
      <c r="U41" s="179">
        <f t="shared" si="6"/>
        <v>8</v>
      </c>
      <c r="V41" s="192"/>
      <c r="W41" s="30"/>
      <c r="X41" s="179">
        <f>U41+'9月'!X41:Y41</f>
        <v>8</v>
      </c>
      <c r="Y41" s="180"/>
      <c r="Z41" s="19"/>
      <c r="AA41" s="2">
        <v>81</v>
      </c>
      <c r="AB41" s="4" t="s">
        <v>56</v>
      </c>
      <c r="AC41" s="4" t="s">
        <v>56</v>
      </c>
    </row>
    <row r="42" spans="1:29" ht="24" customHeight="1">
      <c r="A42" s="262"/>
      <c r="B42" s="267"/>
      <c r="C42" s="248" t="s">
        <v>31</v>
      </c>
      <c r="D42" s="248"/>
      <c r="E42" s="248"/>
      <c r="F42" s="43">
        <f t="shared" si="7"/>
        <v>0</v>
      </c>
      <c r="G42" s="70">
        <f>F42+'9月'!G42</f>
        <v>0</v>
      </c>
      <c r="L42" s="190"/>
      <c r="M42" s="230"/>
      <c r="N42" s="26"/>
      <c r="O42" s="200" t="s">
        <v>74</v>
      </c>
      <c r="P42" s="200"/>
      <c r="Q42" s="200"/>
      <c r="R42" s="200"/>
      <c r="S42" s="200"/>
      <c r="T42" s="18"/>
      <c r="U42" s="179">
        <f t="shared" si="6"/>
        <v>0</v>
      </c>
      <c r="V42" s="192"/>
      <c r="W42" s="30"/>
      <c r="X42" s="179">
        <f>U42+'9月'!X42:Y42</f>
        <v>0</v>
      </c>
      <c r="Y42" s="180"/>
      <c r="Z42" s="19"/>
      <c r="AA42" s="2">
        <v>16</v>
      </c>
      <c r="AB42" s="4" t="s">
        <v>27</v>
      </c>
      <c r="AC42" s="4" t="s">
        <v>27</v>
      </c>
    </row>
    <row r="43" spans="1:29" ht="24" customHeight="1">
      <c r="A43" s="262"/>
      <c r="B43" s="267"/>
      <c r="C43" s="248" t="s">
        <v>81</v>
      </c>
      <c r="D43" s="248"/>
      <c r="E43" s="248"/>
      <c r="F43" s="43">
        <f t="shared" si="7"/>
        <v>0</v>
      </c>
      <c r="G43" s="70">
        <f>F43+'9月'!G43</f>
        <v>0</v>
      </c>
      <c r="L43" s="190"/>
      <c r="M43" s="230"/>
      <c r="N43" s="26"/>
      <c r="O43" s="234" t="s">
        <v>75</v>
      </c>
      <c r="P43" s="279"/>
      <c r="Q43" s="279"/>
      <c r="R43" s="279"/>
      <c r="S43" s="279"/>
      <c r="T43" s="18"/>
      <c r="U43" s="179">
        <f t="shared" si="6"/>
        <v>0</v>
      </c>
      <c r="V43" s="192"/>
      <c r="W43" s="30"/>
      <c r="X43" s="179">
        <f>U43+'9月'!X43:Y43</f>
        <v>0</v>
      </c>
      <c r="Y43" s="180"/>
      <c r="Z43" s="19"/>
      <c r="AA43" s="2">
        <v>50</v>
      </c>
      <c r="AB43" s="4" t="s">
        <v>106</v>
      </c>
      <c r="AC43" s="4" t="s">
        <v>106</v>
      </c>
    </row>
    <row r="44" spans="1:29" ht="24" customHeight="1">
      <c r="A44" s="262"/>
      <c r="B44" s="267"/>
      <c r="C44" s="248" t="s">
        <v>56</v>
      </c>
      <c r="D44" s="248"/>
      <c r="E44" s="248"/>
      <c r="F44" s="43">
        <f t="shared" si="7"/>
        <v>0</v>
      </c>
      <c r="G44" s="70">
        <f>F44+'9月'!G44</f>
        <v>0</v>
      </c>
      <c r="L44" s="190"/>
      <c r="M44" s="230"/>
      <c r="N44" s="26"/>
      <c r="O44" s="200" t="s">
        <v>76</v>
      </c>
      <c r="P44" s="200"/>
      <c r="Q44" s="200"/>
      <c r="R44" s="200"/>
      <c r="S44" s="200"/>
      <c r="T44" s="18"/>
      <c r="U44" s="179">
        <f t="shared" si="6"/>
        <v>8</v>
      </c>
      <c r="V44" s="192"/>
      <c r="W44" s="30"/>
      <c r="X44" s="179">
        <f>U44+'9月'!X44:Y44</f>
        <v>8</v>
      </c>
      <c r="Y44" s="180"/>
      <c r="Z44" s="20"/>
      <c r="AA44" s="2">
        <v>60</v>
      </c>
      <c r="AB44" s="4" t="s">
        <v>110</v>
      </c>
      <c r="AC44" s="4" t="s">
        <v>110</v>
      </c>
    </row>
    <row r="45" spans="1:29" ht="24" customHeight="1">
      <c r="A45" s="262"/>
      <c r="B45" s="267"/>
      <c r="C45" s="248" t="s">
        <v>82</v>
      </c>
      <c r="D45" s="248"/>
      <c r="E45" s="248"/>
      <c r="F45" s="43">
        <f t="shared" si="7"/>
        <v>0</v>
      </c>
      <c r="G45" s="70">
        <f>F45+'9月'!G45</f>
        <v>0</v>
      </c>
      <c r="L45" s="190"/>
      <c r="M45" s="230"/>
      <c r="N45" s="22"/>
      <c r="O45" s="234" t="s">
        <v>77</v>
      </c>
      <c r="P45" s="234"/>
      <c r="Q45" s="234"/>
      <c r="R45" s="234"/>
      <c r="S45" s="234"/>
      <c r="T45" s="18"/>
      <c r="U45" s="179">
        <f t="shared" si="6"/>
        <v>0</v>
      </c>
      <c r="V45" s="192"/>
      <c r="W45" s="30"/>
      <c r="X45" s="179">
        <f>U45+'9月'!X45:Y45</f>
        <v>0</v>
      </c>
      <c r="Y45" s="180"/>
      <c r="Z45" s="20"/>
      <c r="AB45" s="4" t="s">
        <v>112</v>
      </c>
      <c r="AC45" s="4" t="s">
        <v>112</v>
      </c>
    </row>
    <row r="46" spans="1:29" ht="24" customHeight="1">
      <c r="A46" s="262"/>
      <c r="B46" s="267"/>
      <c r="C46" s="248" t="s">
        <v>85</v>
      </c>
      <c r="D46" s="248"/>
      <c r="E46" s="248"/>
      <c r="F46" s="43">
        <f t="shared" si="7"/>
        <v>0</v>
      </c>
      <c r="G46" s="70">
        <f>F46+'9月'!G46</f>
        <v>0</v>
      </c>
      <c r="L46" s="190"/>
      <c r="M46" s="230"/>
      <c r="N46" s="16"/>
      <c r="O46" s="232"/>
      <c r="P46" s="233"/>
      <c r="Q46" s="233"/>
      <c r="R46" s="233"/>
      <c r="S46" s="233"/>
      <c r="T46" s="16"/>
      <c r="U46" s="181"/>
      <c r="V46" s="182"/>
      <c r="W46" s="52"/>
      <c r="X46" s="179"/>
      <c r="Y46" s="180"/>
      <c r="Z46" s="31"/>
      <c r="AA46" s="2">
        <v>91</v>
      </c>
      <c r="AB46" s="4"/>
      <c r="AC46" s="4"/>
    </row>
    <row r="47" spans="1:29" ht="24" customHeight="1">
      <c r="A47" s="262"/>
      <c r="B47" s="267"/>
      <c r="C47" s="248" t="s">
        <v>86</v>
      </c>
      <c r="D47" s="248"/>
      <c r="E47" s="248"/>
      <c r="F47" s="43">
        <f t="shared" si="7"/>
        <v>0</v>
      </c>
      <c r="G47" s="70">
        <f>F47+'9月'!G47</f>
        <v>0</v>
      </c>
      <c r="L47" s="191"/>
      <c r="M47" s="231"/>
      <c r="N47" s="26"/>
      <c r="O47" s="224" t="s">
        <v>5</v>
      </c>
      <c r="P47" s="225"/>
      <c r="Q47" s="225"/>
      <c r="R47" s="225"/>
      <c r="S47" s="225"/>
      <c r="T47" s="18"/>
      <c r="U47" s="179">
        <f>SUM(U38:U46)</f>
        <v>40</v>
      </c>
      <c r="V47" s="192"/>
      <c r="W47" s="30"/>
      <c r="X47" s="179">
        <f>SUM(X38:X46)</f>
        <v>44</v>
      </c>
      <c r="Y47" s="192"/>
      <c r="Z47" s="19"/>
      <c r="AB47" s="6" t="s">
        <v>91</v>
      </c>
      <c r="AC47" s="6" t="s">
        <v>91</v>
      </c>
    </row>
    <row r="48" spans="1:29" ht="24" customHeight="1" thickBot="1">
      <c r="A48" s="263"/>
      <c r="B48" s="271"/>
      <c r="C48" s="249" t="s">
        <v>90</v>
      </c>
      <c r="D48" s="250"/>
      <c r="E48" s="251"/>
      <c r="F48" s="46">
        <f>SUM(F41:F47)</f>
        <v>0</v>
      </c>
      <c r="G48" s="46">
        <f>SUM(G41:G47)</f>
        <v>0</v>
      </c>
      <c r="L48" s="196" t="s">
        <v>18</v>
      </c>
      <c r="M48" s="197"/>
      <c r="N48" s="197"/>
      <c r="O48" s="197"/>
      <c r="P48" s="197"/>
      <c r="Q48" s="197"/>
      <c r="R48" s="197"/>
      <c r="S48" s="197"/>
      <c r="T48" s="198"/>
      <c r="U48" s="193">
        <f>U6+U19+U28+U37+U47</f>
        <v>88</v>
      </c>
      <c r="V48" s="202"/>
      <c r="W48" s="53"/>
      <c r="X48" s="193">
        <f>X6+X19+X28+X37+X47</f>
        <v>688</v>
      </c>
      <c r="Y48" s="202"/>
      <c r="Z48" s="11"/>
      <c r="AB48" s="6" t="s">
        <v>92</v>
      </c>
      <c r="AC48" s="6" t="s">
        <v>92</v>
      </c>
    </row>
    <row r="49" spans="12:29" ht="24" customHeight="1">
      <c r="L49" s="10"/>
      <c r="M49" s="8"/>
      <c r="N49" s="8"/>
      <c r="O49" s="10"/>
      <c r="P49" s="10"/>
      <c r="Q49" s="10"/>
      <c r="R49" s="10"/>
      <c r="S49" s="10"/>
      <c r="T49" s="10"/>
      <c r="U49" s="54"/>
      <c r="V49" s="55"/>
      <c r="W49" s="55"/>
      <c r="X49" s="55"/>
      <c r="Y49" s="55"/>
      <c r="Z49" s="5"/>
      <c r="AB49" s="6" t="s">
        <v>93</v>
      </c>
      <c r="AC49" s="6" t="s">
        <v>93</v>
      </c>
    </row>
    <row r="50" spans="12:29" ht="24" customHeight="1">
      <c r="L50" s="235" t="s">
        <v>6</v>
      </c>
      <c r="M50" s="236"/>
      <c r="N50" s="236"/>
      <c r="O50" s="236"/>
      <c r="P50" s="237"/>
      <c r="Q50" s="215" t="s">
        <v>15</v>
      </c>
      <c r="R50" s="197"/>
      <c r="S50" s="197"/>
      <c r="T50" s="197"/>
      <c r="U50" s="198"/>
      <c r="V50" s="215" t="s">
        <v>16</v>
      </c>
      <c r="W50" s="197"/>
      <c r="X50" s="197"/>
      <c r="Y50" s="197"/>
      <c r="Z50" s="198"/>
      <c r="AB50" s="6" t="s">
        <v>94</v>
      </c>
      <c r="AC50" s="6" t="s">
        <v>94</v>
      </c>
    </row>
    <row r="51" spans="12:29" ht="24" customHeight="1">
      <c r="L51" s="238"/>
      <c r="M51" s="239"/>
      <c r="N51" s="239"/>
      <c r="O51" s="239"/>
      <c r="P51" s="240"/>
      <c r="Q51" s="241">
        <f>COUNTA($C$3:$C$33)</f>
        <v>21</v>
      </c>
      <c r="R51" s="197"/>
      <c r="S51" s="197"/>
      <c r="T51" s="197"/>
      <c r="U51" s="198"/>
      <c r="V51" s="241">
        <f>Q51+'9月'!V51:Z51</f>
        <v>140</v>
      </c>
      <c r="W51" s="197"/>
      <c r="X51" s="197"/>
      <c r="Y51" s="197"/>
      <c r="Z51" s="198"/>
      <c r="AB51" s="6"/>
      <c r="AC51" s="6"/>
    </row>
    <row r="52" spans="12:29" ht="25.5" customHeight="1">
      <c r="L52" s="165" t="s">
        <v>115</v>
      </c>
      <c r="M52" s="166"/>
      <c r="N52" s="166"/>
      <c r="O52" s="166"/>
      <c r="P52" s="167"/>
      <c r="Q52" s="158" t="s">
        <v>113</v>
      </c>
      <c r="R52" s="159"/>
      <c r="S52" s="159"/>
      <c r="T52" s="159"/>
      <c r="U52" s="159"/>
      <c r="V52" s="160" t="s">
        <v>114</v>
      </c>
      <c r="W52" s="161"/>
      <c r="X52" s="161"/>
      <c r="Y52" s="161"/>
      <c r="Z52" s="161"/>
      <c r="AB52" s="6" t="s">
        <v>95</v>
      </c>
      <c r="AC52" s="6" t="s">
        <v>95</v>
      </c>
    </row>
    <row r="53" spans="12:29" ht="25.5" customHeight="1">
      <c r="L53" s="168"/>
      <c r="M53" s="169"/>
      <c r="N53" s="169"/>
      <c r="O53" s="169"/>
      <c r="P53" s="170"/>
      <c r="Q53" s="162">
        <f>F40+F48+U48</f>
        <v>88</v>
      </c>
      <c r="R53" s="163"/>
      <c r="S53" s="163"/>
      <c r="T53" s="163"/>
      <c r="U53" s="163"/>
      <c r="V53" s="162">
        <f>X48+G40+G48</f>
        <v>688</v>
      </c>
      <c r="W53" s="164"/>
      <c r="X53" s="164"/>
      <c r="Y53" s="164"/>
      <c r="Z53" s="164"/>
      <c r="AB53" s="6" t="s">
        <v>96</v>
      </c>
      <c r="AC53" s="6" t="s">
        <v>96</v>
      </c>
    </row>
    <row r="54" spans="28:29" ht="13.5">
      <c r="AB54" s="6" t="s">
        <v>97</v>
      </c>
      <c r="AC54" s="6" t="s">
        <v>97</v>
      </c>
    </row>
    <row r="55" spans="28:29" ht="13.5">
      <c r="AB55" s="6" t="s">
        <v>98</v>
      </c>
      <c r="AC55" s="6" t="s">
        <v>98</v>
      </c>
    </row>
    <row r="56" spans="28:29" ht="13.5">
      <c r="AB56" s="6" t="s">
        <v>99</v>
      </c>
      <c r="AC56" s="6" t="s">
        <v>99</v>
      </c>
    </row>
    <row r="57" spans="28:29" ht="13.5">
      <c r="AB57" s="6" t="s">
        <v>100</v>
      </c>
      <c r="AC57" s="6" t="s">
        <v>100</v>
      </c>
    </row>
    <row r="58" spans="28:29" ht="13.5">
      <c r="AB58" s="6" t="s">
        <v>101</v>
      </c>
      <c r="AC58" s="6" t="s">
        <v>101</v>
      </c>
    </row>
  </sheetData>
  <sheetProtection/>
  <mergeCells count="176">
    <mergeCell ref="X33:Y33"/>
    <mergeCell ref="X41:Y41"/>
    <mergeCell ref="X37:Y37"/>
    <mergeCell ref="X38:Y38"/>
    <mergeCell ref="X39:Y39"/>
    <mergeCell ref="X40:Y40"/>
    <mergeCell ref="X36:Y36"/>
    <mergeCell ref="X34:Y34"/>
    <mergeCell ref="X35:Y35"/>
    <mergeCell ref="O32:S32"/>
    <mergeCell ref="X28:Y28"/>
    <mergeCell ref="X29:Y29"/>
    <mergeCell ref="X31:Y31"/>
    <mergeCell ref="X32:Y32"/>
    <mergeCell ref="X30:Y30"/>
    <mergeCell ref="O28:S28"/>
    <mergeCell ref="O29:S29"/>
    <mergeCell ref="O30:S30"/>
    <mergeCell ref="U30:V30"/>
    <mergeCell ref="O27:S27"/>
    <mergeCell ref="M29:M37"/>
    <mergeCell ref="M38:M47"/>
    <mergeCell ref="O41:S41"/>
    <mergeCell ref="O42:S42"/>
    <mergeCell ref="O38:S38"/>
    <mergeCell ref="O39:S39"/>
    <mergeCell ref="O31:S31"/>
    <mergeCell ref="O40:S40"/>
    <mergeCell ref="O37:S37"/>
    <mergeCell ref="A2:B2"/>
    <mergeCell ref="O12:S12"/>
    <mergeCell ref="L4:L28"/>
    <mergeCell ref="M7:M19"/>
    <mergeCell ref="M20:M28"/>
    <mergeCell ref="O13:S13"/>
    <mergeCell ref="O14:S14"/>
    <mergeCell ref="O15:S15"/>
    <mergeCell ref="M4:M6"/>
    <mergeCell ref="O6:S6"/>
    <mergeCell ref="O33:S33"/>
    <mergeCell ref="O34:S34"/>
    <mergeCell ref="O36:S36"/>
    <mergeCell ref="O35:S35"/>
    <mergeCell ref="O1:Y1"/>
    <mergeCell ref="A1:J1"/>
    <mergeCell ref="U3:W3"/>
    <mergeCell ref="L3:T3"/>
    <mergeCell ref="L2:Z2"/>
    <mergeCell ref="X3:Z3"/>
    <mergeCell ref="X4:Y4"/>
    <mergeCell ref="O4:S4"/>
    <mergeCell ref="O9:S9"/>
    <mergeCell ref="U9:V9"/>
    <mergeCell ref="X6:Y6"/>
    <mergeCell ref="U4:V4"/>
    <mergeCell ref="U6:V6"/>
    <mergeCell ref="U7:V7"/>
    <mergeCell ref="U8:V8"/>
    <mergeCell ref="U5:W5"/>
    <mergeCell ref="X27:Y27"/>
    <mergeCell ref="O5:S5"/>
    <mergeCell ref="X7:Y7"/>
    <mergeCell ref="X8:Y8"/>
    <mergeCell ref="O7:S7"/>
    <mergeCell ref="O8:S8"/>
    <mergeCell ref="X11:Y11"/>
    <mergeCell ref="O10:S10"/>
    <mergeCell ref="O11:S11"/>
    <mergeCell ref="X25:Y25"/>
    <mergeCell ref="X9:Y9"/>
    <mergeCell ref="X12:Y12"/>
    <mergeCell ref="X5:Y5"/>
    <mergeCell ref="X15:Y15"/>
    <mergeCell ref="X10:Y10"/>
    <mergeCell ref="X24:Y24"/>
    <mergeCell ref="X13:Y13"/>
    <mergeCell ref="X14:Y14"/>
    <mergeCell ref="X16:Y16"/>
    <mergeCell ref="U15:V15"/>
    <mergeCell ref="O26:S26"/>
    <mergeCell ref="O25:S25"/>
    <mergeCell ref="O20:S20"/>
    <mergeCell ref="O21:S21"/>
    <mergeCell ref="O16:S16"/>
    <mergeCell ref="U24:V24"/>
    <mergeCell ref="O24:S24"/>
    <mergeCell ref="O17:S17"/>
    <mergeCell ref="X17:Y17"/>
    <mergeCell ref="X18:Y18"/>
    <mergeCell ref="X19:Y19"/>
    <mergeCell ref="X22:Y22"/>
    <mergeCell ref="U25:V25"/>
    <mergeCell ref="U26:V26"/>
    <mergeCell ref="X26:Y26"/>
    <mergeCell ref="X23:Y23"/>
    <mergeCell ref="X21:Y21"/>
    <mergeCell ref="X20:Y20"/>
    <mergeCell ref="O18:S18"/>
    <mergeCell ref="O19:S19"/>
    <mergeCell ref="O22:S22"/>
    <mergeCell ref="O23:S23"/>
    <mergeCell ref="U23:V23"/>
    <mergeCell ref="U21:V21"/>
    <mergeCell ref="U20:V20"/>
    <mergeCell ref="U10:V10"/>
    <mergeCell ref="U11:V11"/>
    <mergeCell ref="U12:V12"/>
    <mergeCell ref="U22:V22"/>
    <mergeCell ref="U13:V13"/>
    <mergeCell ref="U18:V18"/>
    <mergeCell ref="U19:V19"/>
    <mergeCell ref="U16:V16"/>
    <mergeCell ref="U17:V17"/>
    <mergeCell ref="U14:V14"/>
    <mergeCell ref="U35:V35"/>
    <mergeCell ref="U36:V36"/>
    <mergeCell ref="U28:V28"/>
    <mergeCell ref="U31:V31"/>
    <mergeCell ref="U29:V29"/>
    <mergeCell ref="U27:V27"/>
    <mergeCell ref="V50:Z50"/>
    <mergeCell ref="X44:Y44"/>
    <mergeCell ref="U32:V32"/>
    <mergeCell ref="X42:Y42"/>
    <mergeCell ref="O43:S43"/>
    <mergeCell ref="U41:V41"/>
    <mergeCell ref="U40:V40"/>
    <mergeCell ref="U38:V38"/>
    <mergeCell ref="U37:V37"/>
    <mergeCell ref="U39:V39"/>
    <mergeCell ref="X45:Y45"/>
    <mergeCell ref="U42:V42"/>
    <mergeCell ref="U43:V43"/>
    <mergeCell ref="X43:Y43"/>
    <mergeCell ref="O44:S44"/>
    <mergeCell ref="U44:V44"/>
    <mergeCell ref="C39:E39"/>
    <mergeCell ref="C40:E40"/>
    <mergeCell ref="B41:B48"/>
    <mergeCell ref="C41:E41"/>
    <mergeCell ref="O45:S45"/>
    <mergeCell ref="U45:V45"/>
    <mergeCell ref="L48:T48"/>
    <mergeCell ref="L29:L47"/>
    <mergeCell ref="U33:V33"/>
    <mergeCell ref="U34:V34"/>
    <mergeCell ref="C42:E42"/>
    <mergeCell ref="C43:E43"/>
    <mergeCell ref="C44:E44"/>
    <mergeCell ref="C45:E45"/>
    <mergeCell ref="A35:A48"/>
    <mergeCell ref="C35:E35"/>
    <mergeCell ref="B36:B40"/>
    <mergeCell ref="C36:E36"/>
    <mergeCell ref="C37:E37"/>
    <mergeCell ref="C38:E38"/>
    <mergeCell ref="C46:E46"/>
    <mergeCell ref="C47:E47"/>
    <mergeCell ref="C48:E48"/>
    <mergeCell ref="U48:V48"/>
    <mergeCell ref="V51:Z51"/>
    <mergeCell ref="U46:V46"/>
    <mergeCell ref="X46:Y46"/>
    <mergeCell ref="O46:S46"/>
    <mergeCell ref="O47:S47"/>
    <mergeCell ref="L50:P51"/>
    <mergeCell ref="U47:V47"/>
    <mergeCell ref="X47:Y47"/>
    <mergeCell ref="L52:P53"/>
    <mergeCell ref="Q52:U52"/>
    <mergeCell ref="V52:Z52"/>
    <mergeCell ref="Q53:U53"/>
    <mergeCell ref="V53:Z53"/>
    <mergeCell ref="Q51:U51"/>
    <mergeCell ref="X48:Y48"/>
    <mergeCell ref="Q50:U50"/>
  </mergeCells>
  <dataValidations count="1">
    <dataValidation type="list" allowBlank="1" showInputMessage="1" showErrorMessage="1" sqref="C3:J33">
      <formula1>$AC$4:$AC$58</formula1>
    </dataValidation>
  </dataValidations>
  <printOptions/>
  <pageMargins left="0.6299212598425197" right="0.35433070866141736" top="0.9055118110236221" bottom="0.3937007874015748" header="0.5118110236220472" footer="0.5118110236220472"/>
  <pageSetup horizontalDpi="360" verticalDpi="36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58"/>
  <sheetViews>
    <sheetView zoomScale="60" zoomScaleNormal="60" zoomScalePageLayoutView="0" workbookViewId="0" topLeftCell="A1">
      <pane xSplit="2" ySplit="2" topLeftCell="C3" activePane="bottomRight" state="frozen"/>
      <selection pane="topLeft" activeCell="O38" sqref="O38:S45"/>
      <selection pane="topRight" activeCell="O38" sqref="O38:S45"/>
      <selection pane="bottomLeft" activeCell="O38" sqref="O38:S45"/>
      <selection pane="bottomRight" activeCell="I21" sqref="I21"/>
    </sheetView>
  </sheetViews>
  <sheetFormatPr defaultColWidth="9.00390625" defaultRowHeight="13.5"/>
  <cols>
    <col min="1" max="2" width="3.625" style="2" customWidth="1"/>
    <col min="3" max="10" width="9.00390625" style="2" customWidth="1"/>
    <col min="11" max="11" width="1.625" style="2" customWidth="1"/>
    <col min="12" max="13" width="2.75390625" style="2" customWidth="1"/>
    <col min="14" max="14" width="1.625" style="2" customWidth="1"/>
    <col min="15" max="16" width="6.625" style="2" customWidth="1"/>
    <col min="17" max="17" width="1.4921875" style="2" customWidth="1"/>
    <col min="18" max="20" width="1.625" style="2" customWidth="1"/>
    <col min="21" max="21" width="5.00390625" style="56" customWidth="1"/>
    <col min="22" max="24" width="1.625" style="56" customWidth="1"/>
    <col min="25" max="25" width="5.00390625" style="56" customWidth="1"/>
    <col min="26" max="26" width="1.625" style="2" customWidth="1"/>
    <col min="27" max="27" width="9.00390625" style="2" customWidth="1"/>
    <col min="28" max="28" width="11.375" style="2" customWidth="1"/>
    <col min="29" max="16384" width="9.00390625" style="2" customWidth="1"/>
  </cols>
  <sheetData>
    <row r="1" spans="1:33" ht="29.25" customHeight="1">
      <c r="A1" s="208" t="s">
        <v>40</v>
      </c>
      <c r="B1" s="208"/>
      <c r="C1" s="208"/>
      <c r="D1" s="208"/>
      <c r="E1" s="208"/>
      <c r="F1" s="208"/>
      <c r="G1" s="208"/>
      <c r="H1" s="208"/>
      <c r="I1" s="208"/>
      <c r="J1" s="208"/>
      <c r="K1" s="1"/>
      <c r="L1" s="1"/>
      <c r="M1" s="1"/>
      <c r="N1" s="1"/>
      <c r="O1" s="207" t="s">
        <v>126</v>
      </c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9"/>
      <c r="AE1" s="1"/>
      <c r="AF1" s="1"/>
      <c r="AG1" s="1"/>
    </row>
    <row r="2" spans="1:28" ht="42.75" customHeight="1">
      <c r="A2" s="205" t="s">
        <v>17</v>
      </c>
      <c r="B2" s="206"/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L2" s="215" t="s">
        <v>7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7"/>
      <c r="AB2" s="6"/>
    </row>
    <row r="3" spans="1:29" ht="24" customHeight="1">
      <c r="A3" s="13">
        <v>40118</v>
      </c>
      <c r="B3" s="12" t="str">
        <f aca="true" t="shared" si="0" ref="B3:B19">TEXT(WEEKDAY(A3),"aaa")</f>
        <v>日</v>
      </c>
      <c r="C3" s="39"/>
      <c r="D3" s="39"/>
      <c r="E3" s="39"/>
      <c r="F3" s="39"/>
      <c r="G3" s="39"/>
      <c r="H3" s="39"/>
      <c r="I3" s="39"/>
      <c r="J3" s="39"/>
      <c r="K3" s="16"/>
      <c r="L3" s="212" t="s">
        <v>8</v>
      </c>
      <c r="M3" s="213"/>
      <c r="N3" s="213"/>
      <c r="O3" s="213"/>
      <c r="P3" s="213"/>
      <c r="Q3" s="213"/>
      <c r="R3" s="213"/>
      <c r="S3" s="213"/>
      <c r="T3" s="214"/>
      <c r="U3" s="209" t="s">
        <v>9</v>
      </c>
      <c r="V3" s="210"/>
      <c r="W3" s="211"/>
      <c r="X3" s="218" t="s">
        <v>3</v>
      </c>
      <c r="Y3" s="219"/>
      <c r="Z3" s="220"/>
      <c r="AB3" s="6"/>
      <c r="AC3" s="4"/>
    </row>
    <row r="4" spans="1:29" ht="24" customHeight="1">
      <c r="A4" s="13">
        <v>40119</v>
      </c>
      <c r="B4" s="12" t="str">
        <f t="shared" si="0"/>
        <v>月</v>
      </c>
      <c r="C4" s="61" t="s">
        <v>47</v>
      </c>
      <c r="D4" s="61" t="s">
        <v>47</v>
      </c>
      <c r="E4" s="76" t="s">
        <v>30</v>
      </c>
      <c r="F4" s="76" t="s">
        <v>30</v>
      </c>
      <c r="G4" s="78" t="s">
        <v>128</v>
      </c>
      <c r="H4" s="78" t="s">
        <v>128</v>
      </c>
      <c r="I4" s="78" t="s">
        <v>128</v>
      </c>
      <c r="J4" s="78" t="s">
        <v>128</v>
      </c>
      <c r="K4" s="16"/>
      <c r="L4" s="189" t="s">
        <v>24</v>
      </c>
      <c r="M4" s="244" t="s">
        <v>10</v>
      </c>
      <c r="N4" s="17"/>
      <c r="O4" s="199" t="s">
        <v>19</v>
      </c>
      <c r="P4" s="199"/>
      <c r="Q4" s="199"/>
      <c r="R4" s="199"/>
      <c r="S4" s="199"/>
      <c r="T4" s="18"/>
      <c r="U4" s="179">
        <f>COUNTIF($C$3:$J$39,AB4)</f>
        <v>0</v>
      </c>
      <c r="V4" s="192"/>
      <c r="W4" s="30"/>
      <c r="X4" s="179">
        <f>U4+'10月'!X4:Y4</f>
        <v>1</v>
      </c>
      <c r="Y4" s="180"/>
      <c r="Z4" s="19"/>
      <c r="AA4" s="2">
        <v>22</v>
      </c>
      <c r="AB4" s="5" t="s">
        <v>12</v>
      </c>
      <c r="AC4" s="5" t="s">
        <v>12</v>
      </c>
    </row>
    <row r="5" spans="1:30" ht="24" customHeight="1">
      <c r="A5" s="13">
        <v>40120</v>
      </c>
      <c r="B5" s="12" t="str">
        <f t="shared" si="0"/>
        <v>火</v>
      </c>
      <c r="C5" s="39"/>
      <c r="D5" s="39"/>
      <c r="E5" s="39"/>
      <c r="F5" s="39"/>
      <c r="G5" s="39"/>
      <c r="H5" s="39"/>
      <c r="I5" s="39"/>
      <c r="J5" s="39"/>
      <c r="K5" s="16"/>
      <c r="L5" s="190"/>
      <c r="M5" s="245"/>
      <c r="N5" s="17"/>
      <c r="O5" s="199"/>
      <c r="P5" s="199"/>
      <c r="Q5" s="199"/>
      <c r="R5" s="199"/>
      <c r="S5" s="199"/>
      <c r="T5" s="18"/>
      <c r="U5" s="203"/>
      <c r="V5" s="204"/>
      <c r="W5" s="221"/>
      <c r="X5" s="203"/>
      <c r="Y5" s="204"/>
      <c r="Z5" s="20"/>
      <c r="AB5" s="4"/>
      <c r="AC5" s="4" t="s">
        <v>133</v>
      </c>
      <c r="AD5" s="4"/>
    </row>
    <row r="6" spans="1:29" ht="24" customHeight="1">
      <c r="A6" s="13">
        <v>40121</v>
      </c>
      <c r="B6" s="12" t="str">
        <f t="shared" si="0"/>
        <v>水</v>
      </c>
      <c r="C6" s="15" t="s">
        <v>68</v>
      </c>
      <c r="D6" s="15" t="s">
        <v>68</v>
      </c>
      <c r="E6" s="74" t="s">
        <v>31</v>
      </c>
      <c r="F6" s="74" t="s">
        <v>31</v>
      </c>
      <c r="G6" s="78" t="s">
        <v>128</v>
      </c>
      <c r="H6" s="78" t="s">
        <v>128</v>
      </c>
      <c r="I6" s="78" t="s">
        <v>128</v>
      </c>
      <c r="J6" s="78" t="s">
        <v>128</v>
      </c>
      <c r="K6" s="16"/>
      <c r="L6" s="190"/>
      <c r="M6" s="246"/>
      <c r="N6" s="21"/>
      <c r="O6" s="199" t="s">
        <v>5</v>
      </c>
      <c r="P6" s="199"/>
      <c r="Q6" s="199"/>
      <c r="R6" s="199"/>
      <c r="S6" s="199"/>
      <c r="T6" s="18"/>
      <c r="U6" s="179">
        <f>SUM(U4:W5)</f>
        <v>0</v>
      </c>
      <c r="V6" s="192"/>
      <c r="W6" s="30"/>
      <c r="X6" s="179">
        <f>SUM(X4:Y5)</f>
        <v>1</v>
      </c>
      <c r="Y6" s="180"/>
      <c r="Z6" s="19"/>
      <c r="AB6" s="4"/>
      <c r="AC6" s="4"/>
    </row>
    <row r="7" spans="1:29" ht="24" customHeight="1">
      <c r="A7" s="13">
        <v>40122</v>
      </c>
      <c r="B7" s="12" t="str">
        <f t="shared" si="0"/>
        <v>木</v>
      </c>
      <c r="C7" s="15" t="s">
        <v>108</v>
      </c>
      <c r="D7" s="15" t="s">
        <v>108</v>
      </c>
      <c r="E7" s="74" t="s">
        <v>73</v>
      </c>
      <c r="F7" s="74" t="s">
        <v>73</v>
      </c>
      <c r="G7" s="78" t="s">
        <v>128</v>
      </c>
      <c r="H7" s="78" t="s">
        <v>128</v>
      </c>
      <c r="I7" s="78" t="s">
        <v>128</v>
      </c>
      <c r="J7" s="78" t="s">
        <v>128</v>
      </c>
      <c r="K7" s="16"/>
      <c r="L7" s="190"/>
      <c r="M7" s="247" t="s">
        <v>22</v>
      </c>
      <c r="N7" s="22"/>
      <c r="O7" s="199" t="s">
        <v>61</v>
      </c>
      <c r="P7" s="199"/>
      <c r="Q7" s="199"/>
      <c r="R7" s="199"/>
      <c r="S7" s="199"/>
      <c r="T7" s="18"/>
      <c r="U7" s="179">
        <f>COUNTIF($C$3:$J$39,AB7)</f>
        <v>0</v>
      </c>
      <c r="V7" s="192"/>
      <c r="W7" s="30"/>
      <c r="X7" s="179">
        <f>U7+'10月'!X7:Y7</f>
        <v>29</v>
      </c>
      <c r="Y7" s="180"/>
      <c r="Z7" s="19"/>
      <c r="AA7" s="2">
        <v>28</v>
      </c>
      <c r="AB7" s="4" t="s">
        <v>61</v>
      </c>
      <c r="AC7" s="4" t="s">
        <v>61</v>
      </c>
    </row>
    <row r="8" spans="1:29" ht="24" customHeight="1">
      <c r="A8" s="13">
        <v>40123</v>
      </c>
      <c r="B8" s="12" t="str">
        <f t="shared" si="0"/>
        <v>金</v>
      </c>
      <c r="C8" s="75" t="s">
        <v>103</v>
      </c>
      <c r="D8" s="75" t="s">
        <v>103</v>
      </c>
      <c r="E8" s="74" t="s">
        <v>110</v>
      </c>
      <c r="F8" s="74" t="s">
        <v>110</v>
      </c>
      <c r="G8" s="78" t="s">
        <v>128</v>
      </c>
      <c r="H8" s="78" t="s">
        <v>128</v>
      </c>
      <c r="I8" s="78" t="s">
        <v>128</v>
      </c>
      <c r="J8" s="78" t="s">
        <v>128</v>
      </c>
      <c r="K8" s="16"/>
      <c r="L8" s="190"/>
      <c r="M8" s="242"/>
      <c r="N8" s="23"/>
      <c r="O8" s="199" t="s">
        <v>0</v>
      </c>
      <c r="P8" s="199"/>
      <c r="Q8" s="199"/>
      <c r="R8" s="199"/>
      <c r="S8" s="199"/>
      <c r="T8" s="18"/>
      <c r="U8" s="179">
        <f aca="true" t="shared" si="1" ref="U8:U15">COUNTIF($C$3:$J$39,AB8)</f>
        <v>0</v>
      </c>
      <c r="V8" s="192"/>
      <c r="W8" s="30"/>
      <c r="X8" s="179">
        <f>U8+'10月'!X8:Y8</f>
        <v>26</v>
      </c>
      <c r="Y8" s="180"/>
      <c r="Z8" s="19"/>
      <c r="AA8" s="2">
        <v>40</v>
      </c>
      <c r="AB8" s="4" t="s">
        <v>0</v>
      </c>
      <c r="AC8" s="4" t="s">
        <v>0</v>
      </c>
    </row>
    <row r="9" spans="1:29" ht="24" customHeight="1">
      <c r="A9" s="13">
        <v>40124</v>
      </c>
      <c r="B9" s="12" t="str">
        <f t="shared" si="0"/>
        <v>土</v>
      </c>
      <c r="C9" s="39"/>
      <c r="D9" s="39"/>
      <c r="E9" s="39"/>
      <c r="F9" s="39"/>
      <c r="G9" s="39"/>
      <c r="H9" s="39"/>
      <c r="I9" s="39"/>
      <c r="J9" s="39"/>
      <c r="K9" s="16"/>
      <c r="L9" s="190"/>
      <c r="M9" s="242"/>
      <c r="N9" s="23"/>
      <c r="O9" s="199" t="s">
        <v>20</v>
      </c>
      <c r="P9" s="199"/>
      <c r="Q9" s="199"/>
      <c r="R9" s="199"/>
      <c r="S9" s="199"/>
      <c r="T9" s="18"/>
      <c r="U9" s="179">
        <f t="shared" si="1"/>
        <v>0</v>
      </c>
      <c r="V9" s="192"/>
      <c r="W9" s="30"/>
      <c r="X9" s="179">
        <f>U9+'10月'!X9:Y9</f>
        <v>27</v>
      </c>
      <c r="Y9" s="180"/>
      <c r="Z9" s="19"/>
      <c r="AA9" s="2">
        <v>42</v>
      </c>
      <c r="AB9" s="4" t="s">
        <v>20</v>
      </c>
      <c r="AC9" s="4" t="s">
        <v>20</v>
      </c>
    </row>
    <row r="10" spans="1:29" ht="24" customHeight="1">
      <c r="A10" s="13">
        <v>40125</v>
      </c>
      <c r="B10" s="12" t="str">
        <f t="shared" si="0"/>
        <v>日</v>
      </c>
      <c r="C10" s="39"/>
      <c r="D10" s="39"/>
      <c r="E10" s="39"/>
      <c r="F10" s="39"/>
      <c r="G10" s="39"/>
      <c r="H10" s="39"/>
      <c r="I10" s="39"/>
      <c r="J10" s="39"/>
      <c r="K10" s="16"/>
      <c r="L10" s="190"/>
      <c r="M10" s="242"/>
      <c r="N10" s="23"/>
      <c r="O10" s="199" t="s">
        <v>62</v>
      </c>
      <c r="P10" s="199"/>
      <c r="Q10" s="199"/>
      <c r="R10" s="199"/>
      <c r="S10" s="199"/>
      <c r="T10" s="18"/>
      <c r="U10" s="179">
        <f t="shared" si="1"/>
        <v>0</v>
      </c>
      <c r="V10" s="192"/>
      <c r="W10" s="30"/>
      <c r="X10" s="179">
        <f>U10+'10月'!X10:Y10</f>
        <v>31</v>
      </c>
      <c r="Y10" s="180"/>
      <c r="Z10" s="19"/>
      <c r="AA10" s="2">
        <v>22</v>
      </c>
      <c r="AB10" s="4" t="s">
        <v>62</v>
      </c>
      <c r="AC10" s="4" t="s">
        <v>62</v>
      </c>
    </row>
    <row r="11" spans="1:29" ht="24" customHeight="1">
      <c r="A11" s="13">
        <v>40126</v>
      </c>
      <c r="B11" s="12" t="str">
        <f t="shared" si="0"/>
        <v>月</v>
      </c>
      <c r="C11" s="61" t="s">
        <v>47</v>
      </c>
      <c r="D11" s="61" t="s">
        <v>47</v>
      </c>
      <c r="E11" s="76" t="s">
        <v>30</v>
      </c>
      <c r="F11" s="76" t="s">
        <v>30</v>
      </c>
      <c r="G11" s="78" t="s">
        <v>128</v>
      </c>
      <c r="H11" s="78" t="s">
        <v>128</v>
      </c>
      <c r="I11" s="78" t="s">
        <v>128</v>
      </c>
      <c r="J11" s="78" t="s">
        <v>128</v>
      </c>
      <c r="K11" s="16"/>
      <c r="L11" s="190"/>
      <c r="M11" s="242"/>
      <c r="N11" s="23"/>
      <c r="O11" s="199" t="s">
        <v>63</v>
      </c>
      <c r="P11" s="199"/>
      <c r="Q11" s="199"/>
      <c r="R11" s="199"/>
      <c r="S11" s="199"/>
      <c r="T11" s="18"/>
      <c r="U11" s="179">
        <f t="shared" si="1"/>
        <v>0</v>
      </c>
      <c r="V11" s="192"/>
      <c r="W11" s="30"/>
      <c r="X11" s="179">
        <f>U11+'10月'!X11:Y11</f>
        <v>30</v>
      </c>
      <c r="Y11" s="180"/>
      <c r="Z11" s="19"/>
      <c r="AA11" s="2">
        <v>24</v>
      </c>
      <c r="AB11" s="4" t="s">
        <v>102</v>
      </c>
      <c r="AC11" s="4" t="s">
        <v>102</v>
      </c>
    </row>
    <row r="12" spans="1:29" ht="24" customHeight="1">
      <c r="A12" s="13">
        <v>40127</v>
      </c>
      <c r="B12" s="12" t="str">
        <f t="shared" si="0"/>
        <v>火</v>
      </c>
      <c r="C12" s="15" t="s">
        <v>55</v>
      </c>
      <c r="D12" s="15" t="s">
        <v>55</v>
      </c>
      <c r="E12" s="76" t="s">
        <v>56</v>
      </c>
      <c r="F12" s="76" t="s">
        <v>56</v>
      </c>
      <c r="G12" s="78" t="s">
        <v>128</v>
      </c>
      <c r="H12" s="78" t="s">
        <v>128</v>
      </c>
      <c r="I12" s="78" t="s">
        <v>128</v>
      </c>
      <c r="J12" s="78" t="s">
        <v>128</v>
      </c>
      <c r="K12" s="16"/>
      <c r="L12" s="190"/>
      <c r="M12" s="242"/>
      <c r="N12" s="23"/>
      <c r="O12" s="199" t="s">
        <v>11</v>
      </c>
      <c r="P12" s="199"/>
      <c r="Q12" s="199"/>
      <c r="R12" s="199"/>
      <c r="S12" s="199"/>
      <c r="T12" s="18"/>
      <c r="U12" s="179">
        <f t="shared" si="1"/>
        <v>0</v>
      </c>
      <c r="V12" s="192"/>
      <c r="W12" s="30"/>
      <c r="X12" s="179">
        <f>U12+'10月'!X12:Y12</f>
        <v>30</v>
      </c>
      <c r="Y12" s="180"/>
      <c r="Z12" s="19"/>
      <c r="AA12" s="2">
        <v>18</v>
      </c>
      <c r="AB12" s="4" t="s">
        <v>32</v>
      </c>
      <c r="AC12" s="4" t="s">
        <v>32</v>
      </c>
    </row>
    <row r="13" spans="1:29" ht="24" customHeight="1">
      <c r="A13" s="13">
        <v>40128</v>
      </c>
      <c r="B13" s="12" t="str">
        <f t="shared" si="0"/>
        <v>水</v>
      </c>
      <c r="C13" s="15" t="s">
        <v>68</v>
      </c>
      <c r="D13" s="15" t="s">
        <v>68</v>
      </c>
      <c r="E13" s="74" t="s">
        <v>31</v>
      </c>
      <c r="F13" s="74" t="s">
        <v>31</v>
      </c>
      <c r="G13" s="78" t="s">
        <v>128</v>
      </c>
      <c r="H13" s="78" t="s">
        <v>128</v>
      </c>
      <c r="I13" s="78" t="s">
        <v>128</v>
      </c>
      <c r="J13" s="78" t="s">
        <v>128</v>
      </c>
      <c r="K13" s="16"/>
      <c r="L13" s="190"/>
      <c r="M13" s="242"/>
      <c r="N13" s="23"/>
      <c r="O13" s="199" t="s">
        <v>64</v>
      </c>
      <c r="P13" s="199"/>
      <c r="Q13" s="199"/>
      <c r="R13" s="199"/>
      <c r="S13" s="199"/>
      <c r="T13" s="18"/>
      <c r="U13" s="179">
        <f t="shared" si="1"/>
        <v>6</v>
      </c>
      <c r="V13" s="192"/>
      <c r="W13" s="30"/>
      <c r="X13" s="179">
        <f>U13+'10月'!X13:Y13</f>
        <v>39</v>
      </c>
      <c r="Y13" s="180"/>
      <c r="Z13" s="19"/>
      <c r="AB13" s="4" t="s">
        <v>103</v>
      </c>
      <c r="AC13" s="4" t="s">
        <v>103</v>
      </c>
    </row>
    <row r="14" spans="1:29" ht="24" customHeight="1">
      <c r="A14" s="13">
        <v>40129</v>
      </c>
      <c r="B14" s="12" t="str">
        <f t="shared" si="0"/>
        <v>木</v>
      </c>
      <c r="C14" s="15" t="s">
        <v>108</v>
      </c>
      <c r="D14" s="15" t="s">
        <v>108</v>
      </c>
      <c r="E14" s="74" t="s">
        <v>73</v>
      </c>
      <c r="F14" s="74" t="s">
        <v>73</v>
      </c>
      <c r="G14" s="78" t="s">
        <v>128</v>
      </c>
      <c r="H14" s="78" t="s">
        <v>128</v>
      </c>
      <c r="I14" s="78" t="s">
        <v>128</v>
      </c>
      <c r="J14" s="78" t="s">
        <v>128</v>
      </c>
      <c r="K14" s="16"/>
      <c r="L14" s="190"/>
      <c r="M14" s="242"/>
      <c r="N14" s="23"/>
      <c r="O14" s="199" t="s">
        <v>21</v>
      </c>
      <c r="P14" s="199"/>
      <c r="Q14" s="199"/>
      <c r="R14" s="199"/>
      <c r="S14" s="199"/>
      <c r="T14" s="18"/>
      <c r="U14" s="179">
        <f t="shared" si="1"/>
        <v>0</v>
      </c>
      <c r="V14" s="192"/>
      <c r="W14" s="30"/>
      <c r="X14" s="179">
        <f>U14+'10月'!X14:Y14</f>
        <v>26</v>
      </c>
      <c r="Y14" s="180"/>
      <c r="Z14" s="19"/>
      <c r="AB14" s="4" t="s">
        <v>28</v>
      </c>
      <c r="AC14" s="4" t="s">
        <v>28</v>
      </c>
    </row>
    <row r="15" spans="1:29" ht="24" customHeight="1">
      <c r="A15" s="13">
        <v>40130</v>
      </c>
      <c r="B15" s="12" t="str">
        <f t="shared" si="0"/>
        <v>金</v>
      </c>
      <c r="C15" s="75" t="s">
        <v>103</v>
      </c>
      <c r="D15" s="75" t="s">
        <v>116</v>
      </c>
      <c r="E15" s="74" t="s">
        <v>110</v>
      </c>
      <c r="F15" s="74" t="s">
        <v>110</v>
      </c>
      <c r="G15" s="78" t="s">
        <v>128</v>
      </c>
      <c r="H15" s="78" t="s">
        <v>128</v>
      </c>
      <c r="I15" s="78" t="s">
        <v>128</v>
      </c>
      <c r="J15" s="78" t="s">
        <v>128</v>
      </c>
      <c r="K15" s="16"/>
      <c r="L15" s="190"/>
      <c r="M15" s="242"/>
      <c r="N15" s="23"/>
      <c r="O15" s="199" t="s">
        <v>2</v>
      </c>
      <c r="P15" s="199"/>
      <c r="Q15" s="199"/>
      <c r="R15" s="199"/>
      <c r="S15" s="199"/>
      <c r="T15" s="18"/>
      <c r="U15" s="179">
        <f t="shared" si="1"/>
        <v>0</v>
      </c>
      <c r="V15" s="192"/>
      <c r="W15" s="30"/>
      <c r="X15" s="179">
        <f>U15+'10月'!X15:Y15</f>
        <v>23</v>
      </c>
      <c r="Y15" s="180"/>
      <c r="Z15" s="19"/>
      <c r="AB15" s="4" t="s">
        <v>2</v>
      </c>
      <c r="AC15" s="4" t="s">
        <v>2</v>
      </c>
    </row>
    <row r="16" spans="1:29" ht="24" customHeight="1">
      <c r="A16" s="13">
        <v>40131</v>
      </c>
      <c r="B16" s="12" t="str">
        <f t="shared" si="0"/>
        <v>土</v>
      </c>
      <c r="C16" s="39"/>
      <c r="D16" s="39"/>
      <c r="E16" s="39"/>
      <c r="F16" s="39"/>
      <c r="G16" s="39"/>
      <c r="H16" s="39"/>
      <c r="I16" s="39"/>
      <c r="J16" s="39"/>
      <c r="K16" s="16"/>
      <c r="L16" s="190"/>
      <c r="M16" s="242"/>
      <c r="N16" s="23"/>
      <c r="O16" s="199"/>
      <c r="P16" s="199"/>
      <c r="Q16" s="199"/>
      <c r="R16" s="199"/>
      <c r="S16" s="199"/>
      <c r="T16" s="18"/>
      <c r="U16" s="179"/>
      <c r="V16" s="192"/>
      <c r="W16" s="30"/>
      <c r="X16" s="179"/>
      <c r="Y16" s="180"/>
      <c r="Z16" s="19"/>
      <c r="AB16" s="4"/>
      <c r="AC16" s="4"/>
    </row>
    <row r="17" spans="1:30" ht="24" customHeight="1">
      <c r="A17" s="13">
        <v>40132</v>
      </c>
      <c r="B17" s="12" t="str">
        <f t="shared" si="0"/>
        <v>日</v>
      </c>
      <c r="C17" s="39"/>
      <c r="D17" s="39"/>
      <c r="E17" s="39"/>
      <c r="F17" s="39"/>
      <c r="G17" s="39"/>
      <c r="H17" s="39"/>
      <c r="I17" s="39"/>
      <c r="J17" s="39"/>
      <c r="K17" s="16"/>
      <c r="L17" s="190"/>
      <c r="M17" s="242"/>
      <c r="N17" s="22"/>
      <c r="O17" s="224"/>
      <c r="P17" s="225"/>
      <c r="Q17" s="225"/>
      <c r="R17" s="225"/>
      <c r="S17" s="225"/>
      <c r="T17" s="24"/>
      <c r="U17" s="179"/>
      <c r="V17" s="192"/>
      <c r="W17" s="30"/>
      <c r="X17" s="179"/>
      <c r="Y17" s="180"/>
      <c r="Z17" s="24"/>
      <c r="AA17" s="2">
        <v>35</v>
      </c>
      <c r="AB17" s="4"/>
      <c r="AC17" s="4"/>
      <c r="AD17" s="7"/>
    </row>
    <row r="18" spans="1:29" ht="24" customHeight="1">
      <c r="A18" s="13">
        <v>40133</v>
      </c>
      <c r="B18" s="12" t="str">
        <f t="shared" si="0"/>
        <v>月</v>
      </c>
      <c r="C18" s="39"/>
      <c r="D18" s="39"/>
      <c r="E18" s="39"/>
      <c r="F18" s="39"/>
      <c r="G18" s="39"/>
      <c r="H18" s="39"/>
      <c r="I18" s="39"/>
      <c r="J18" s="39"/>
      <c r="K18" s="16"/>
      <c r="L18" s="190"/>
      <c r="M18" s="242"/>
      <c r="N18" s="25"/>
      <c r="O18" s="224"/>
      <c r="P18" s="225"/>
      <c r="Q18" s="225"/>
      <c r="R18" s="225"/>
      <c r="S18" s="225"/>
      <c r="T18" s="16"/>
      <c r="U18" s="179"/>
      <c r="V18" s="192"/>
      <c r="W18" s="30"/>
      <c r="X18" s="179"/>
      <c r="Y18" s="180"/>
      <c r="Z18" s="24"/>
      <c r="AA18" s="2">
        <v>11</v>
      </c>
      <c r="AB18" s="4"/>
      <c r="AC18" s="4"/>
    </row>
    <row r="19" spans="1:29" ht="24" customHeight="1">
      <c r="A19" s="13">
        <v>40134</v>
      </c>
      <c r="B19" s="12" t="str">
        <f t="shared" si="0"/>
        <v>火</v>
      </c>
      <c r="C19" s="15" t="s">
        <v>55</v>
      </c>
      <c r="D19" s="15" t="s">
        <v>55</v>
      </c>
      <c r="E19" s="76" t="s">
        <v>56</v>
      </c>
      <c r="F19" s="76" t="s">
        <v>56</v>
      </c>
      <c r="G19" s="78" t="s">
        <v>128</v>
      </c>
      <c r="H19" s="78" t="s">
        <v>128</v>
      </c>
      <c r="I19" s="78" t="s">
        <v>128</v>
      </c>
      <c r="J19" s="78" t="s">
        <v>128</v>
      </c>
      <c r="K19" s="16"/>
      <c r="L19" s="190"/>
      <c r="M19" s="243"/>
      <c r="N19" s="26"/>
      <c r="O19" s="199" t="s">
        <v>5</v>
      </c>
      <c r="P19" s="199"/>
      <c r="Q19" s="199"/>
      <c r="R19" s="199"/>
      <c r="S19" s="199"/>
      <c r="T19" s="18"/>
      <c r="U19" s="179">
        <f>SUM(U7:U18)</f>
        <v>6</v>
      </c>
      <c r="V19" s="192"/>
      <c r="W19" s="30"/>
      <c r="X19" s="179">
        <f>SUM(X7:Y18)</f>
        <v>261</v>
      </c>
      <c r="Y19" s="180"/>
      <c r="Z19" s="19"/>
      <c r="AB19" s="6"/>
      <c r="AC19" s="6"/>
    </row>
    <row r="20" spans="1:29" ht="24" customHeight="1">
      <c r="A20" s="13">
        <v>40135</v>
      </c>
      <c r="B20" s="12" t="str">
        <f aca="true" t="shared" si="2" ref="B20:B32">TEXT(WEEKDAY(A20),"aaa")</f>
        <v>水</v>
      </c>
      <c r="C20" s="15" t="s">
        <v>68</v>
      </c>
      <c r="D20" s="15" t="s">
        <v>68</v>
      </c>
      <c r="E20" s="74" t="s">
        <v>31</v>
      </c>
      <c r="F20" s="74" t="s">
        <v>31</v>
      </c>
      <c r="G20" s="78" t="s">
        <v>128</v>
      </c>
      <c r="H20" s="78" t="s">
        <v>128</v>
      </c>
      <c r="I20" s="78" t="s">
        <v>128</v>
      </c>
      <c r="J20" s="78" t="s">
        <v>128</v>
      </c>
      <c r="K20" s="16"/>
      <c r="L20" s="190"/>
      <c r="M20" s="189" t="s">
        <v>26</v>
      </c>
      <c r="N20" s="27"/>
      <c r="O20" s="280" t="s">
        <v>13</v>
      </c>
      <c r="P20" s="281"/>
      <c r="Q20" s="281"/>
      <c r="R20" s="281"/>
      <c r="S20" s="281"/>
      <c r="T20" s="18"/>
      <c r="U20" s="179">
        <f aca="true" t="shared" si="3" ref="U20:U27">COUNTIF($C$3:$J$39,AB20)</f>
        <v>0</v>
      </c>
      <c r="V20" s="192"/>
      <c r="W20" s="30"/>
      <c r="X20" s="179">
        <f>U20+'10月'!X20:Y20</f>
        <v>48</v>
      </c>
      <c r="Y20" s="180"/>
      <c r="Z20" s="19"/>
      <c r="AA20" s="2">
        <v>19</v>
      </c>
      <c r="AB20" s="4" t="s">
        <v>50</v>
      </c>
      <c r="AC20" s="4" t="s">
        <v>50</v>
      </c>
    </row>
    <row r="21" spans="1:29" ht="24" customHeight="1">
      <c r="A21" s="13">
        <v>40136</v>
      </c>
      <c r="B21" s="12" t="str">
        <f t="shared" si="2"/>
        <v>木</v>
      </c>
      <c r="C21" s="15" t="s">
        <v>108</v>
      </c>
      <c r="D21" s="15" t="s">
        <v>108</v>
      </c>
      <c r="E21" s="74" t="s">
        <v>73</v>
      </c>
      <c r="F21" s="74" t="s">
        <v>73</v>
      </c>
      <c r="G21" s="78" t="s">
        <v>128</v>
      </c>
      <c r="H21" s="78" t="s">
        <v>128</v>
      </c>
      <c r="I21" s="78" t="s">
        <v>128</v>
      </c>
      <c r="J21" s="78" t="s">
        <v>128</v>
      </c>
      <c r="K21" s="16"/>
      <c r="L21" s="190"/>
      <c r="M21" s="190"/>
      <c r="N21" s="26"/>
      <c r="O21" s="280" t="s">
        <v>65</v>
      </c>
      <c r="P21" s="281"/>
      <c r="Q21" s="281"/>
      <c r="R21" s="281"/>
      <c r="S21" s="281"/>
      <c r="T21" s="18"/>
      <c r="U21" s="179">
        <f t="shared" si="3"/>
        <v>0</v>
      </c>
      <c r="V21" s="192"/>
      <c r="W21" s="30"/>
      <c r="X21" s="179">
        <f>U21+'10月'!X21:Y21</f>
        <v>50</v>
      </c>
      <c r="Y21" s="180"/>
      <c r="Z21" s="19"/>
      <c r="AA21" s="2">
        <v>35</v>
      </c>
      <c r="AB21" s="4" t="s">
        <v>104</v>
      </c>
      <c r="AC21" s="4" t="s">
        <v>104</v>
      </c>
    </row>
    <row r="22" spans="1:29" ht="24" customHeight="1">
      <c r="A22" s="13">
        <v>40137</v>
      </c>
      <c r="B22" s="12" t="str">
        <f t="shared" si="2"/>
        <v>金</v>
      </c>
      <c r="C22" s="75" t="s">
        <v>103</v>
      </c>
      <c r="D22" s="75" t="s">
        <v>116</v>
      </c>
      <c r="E22" s="74" t="s">
        <v>110</v>
      </c>
      <c r="F22" s="74" t="s">
        <v>110</v>
      </c>
      <c r="G22" s="78" t="s">
        <v>128</v>
      </c>
      <c r="H22" s="78" t="s">
        <v>128</v>
      </c>
      <c r="I22" s="78" t="s">
        <v>128</v>
      </c>
      <c r="J22" s="78" t="s">
        <v>128</v>
      </c>
      <c r="K22" s="16"/>
      <c r="L22" s="190"/>
      <c r="M22" s="190"/>
      <c r="N22" s="28"/>
      <c r="O22" s="280" t="s">
        <v>45</v>
      </c>
      <c r="P22" s="281"/>
      <c r="Q22" s="281"/>
      <c r="R22" s="281"/>
      <c r="S22" s="281"/>
      <c r="T22" s="18"/>
      <c r="U22" s="179">
        <f t="shared" si="3"/>
        <v>0</v>
      </c>
      <c r="V22" s="192"/>
      <c r="W22" s="30"/>
      <c r="X22" s="179">
        <f>U22+'10月'!X22:Y22</f>
        <v>57</v>
      </c>
      <c r="Y22" s="180"/>
      <c r="Z22" s="19"/>
      <c r="AA22" s="2">
        <v>45</v>
      </c>
      <c r="AB22" s="4" t="s">
        <v>53</v>
      </c>
      <c r="AC22" s="4" t="s">
        <v>53</v>
      </c>
    </row>
    <row r="23" spans="1:29" ht="24" customHeight="1">
      <c r="A23" s="13">
        <v>40138</v>
      </c>
      <c r="B23" s="12" t="str">
        <f t="shared" si="2"/>
        <v>土</v>
      </c>
      <c r="C23" s="39"/>
      <c r="D23" s="39"/>
      <c r="E23" s="39"/>
      <c r="F23" s="39"/>
      <c r="G23" s="39"/>
      <c r="H23" s="39"/>
      <c r="I23" s="39"/>
      <c r="J23" s="39"/>
      <c r="K23" s="16"/>
      <c r="L23" s="190"/>
      <c r="M23" s="190"/>
      <c r="N23" s="28"/>
      <c r="O23" s="283" t="s">
        <v>52</v>
      </c>
      <c r="P23" s="284"/>
      <c r="Q23" s="284"/>
      <c r="R23" s="284"/>
      <c r="S23" s="284"/>
      <c r="T23" s="18"/>
      <c r="U23" s="179">
        <f t="shared" si="3"/>
        <v>0</v>
      </c>
      <c r="V23" s="192"/>
      <c r="W23" s="30"/>
      <c r="X23" s="179">
        <f>U23+'10月'!X23:Y23</f>
        <v>22</v>
      </c>
      <c r="Y23" s="180"/>
      <c r="Z23" s="19"/>
      <c r="AA23" s="2">
        <v>40</v>
      </c>
      <c r="AB23" s="4" t="s">
        <v>51</v>
      </c>
      <c r="AC23" s="4" t="s">
        <v>51</v>
      </c>
    </row>
    <row r="24" spans="1:30" ht="24" customHeight="1">
      <c r="A24" s="13">
        <v>40139</v>
      </c>
      <c r="B24" s="12" t="str">
        <f t="shared" si="2"/>
        <v>日</v>
      </c>
      <c r="C24" s="39"/>
      <c r="D24" s="39"/>
      <c r="E24" s="39"/>
      <c r="F24" s="39"/>
      <c r="G24" s="39"/>
      <c r="H24" s="39"/>
      <c r="I24" s="39"/>
      <c r="J24" s="39"/>
      <c r="K24" s="16"/>
      <c r="L24" s="190"/>
      <c r="M24" s="190"/>
      <c r="N24" s="22"/>
      <c r="O24" s="200" t="s">
        <v>46</v>
      </c>
      <c r="P24" s="285"/>
      <c r="Q24" s="285"/>
      <c r="R24" s="285"/>
      <c r="S24" s="285"/>
      <c r="T24" s="24"/>
      <c r="U24" s="179">
        <f t="shared" si="3"/>
        <v>0</v>
      </c>
      <c r="V24" s="192"/>
      <c r="W24" s="30"/>
      <c r="X24" s="179">
        <f>U24+'10月'!X24:Y24</f>
        <v>27</v>
      </c>
      <c r="Y24" s="180"/>
      <c r="Z24" s="24"/>
      <c r="AA24" s="2">
        <v>61</v>
      </c>
      <c r="AB24" s="5" t="s">
        <v>54</v>
      </c>
      <c r="AC24" s="5" t="s">
        <v>54</v>
      </c>
      <c r="AD24" s="14"/>
    </row>
    <row r="25" spans="1:29" ht="24" customHeight="1">
      <c r="A25" s="13">
        <v>40140</v>
      </c>
      <c r="B25" s="12" t="str">
        <f t="shared" si="2"/>
        <v>月</v>
      </c>
      <c r="C25" s="61" t="s">
        <v>47</v>
      </c>
      <c r="D25" s="61" t="s">
        <v>47</v>
      </c>
      <c r="E25" s="61" t="s">
        <v>47</v>
      </c>
      <c r="F25" s="61" t="s">
        <v>47</v>
      </c>
      <c r="G25" s="76" t="s">
        <v>30</v>
      </c>
      <c r="H25" s="76" t="s">
        <v>30</v>
      </c>
      <c r="I25" s="76" t="s">
        <v>30</v>
      </c>
      <c r="J25" s="76" t="s">
        <v>30</v>
      </c>
      <c r="K25" s="16"/>
      <c r="L25" s="190"/>
      <c r="M25" s="190"/>
      <c r="N25" s="22"/>
      <c r="O25" s="283" t="s">
        <v>66</v>
      </c>
      <c r="P25" s="284"/>
      <c r="Q25" s="284"/>
      <c r="R25" s="284"/>
      <c r="S25" s="284"/>
      <c r="T25" s="24"/>
      <c r="U25" s="179">
        <f t="shared" si="3"/>
        <v>0</v>
      </c>
      <c r="V25" s="192"/>
      <c r="W25" s="30"/>
      <c r="X25" s="179">
        <f>U25+'10月'!X25:Y25</f>
        <v>14</v>
      </c>
      <c r="Y25" s="180"/>
      <c r="Z25" s="24"/>
      <c r="AA25" s="2">
        <v>133</v>
      </c>
      <c r="AB25" s="4" t="s">
        <v>105</v>
      </c>
      <c r="AC25" s="4" t="s">
        <v>105</v>
      </c>
    </row>
    <row r="26" spans="1:29" ht="24" customHeight="1">
      <c r="A26" s="13">
        <v>40141</v>
      </c>
      <c r="B26" s="12" t="str">
        <f t="shared" si="2"/>
        <v>火</v>
      </c>
      <c r="C26" s="15" t="s">
        <v>55</v>
      </c>
      <c r="D26" s="15" t="s">
        <v>55</v>
      </c>
      <c r="E26" s="15" t="s">
        <v>55</v>
      </c>
      <c r="F26" s="15" t="s">
        <v>55</v>
      </c>
      <c r="G26" s="76" t="s">
        <v>56</v>
      </c>
      <c r="H26" s="76" t="s">
        <v>56</v>
      </c>
      <c r="I26" s="76" t="s">
        <v>56</v>
      </c>
      <c r="J26" s="76" t="s">
        <v>56</v>
      </c>
      <c r="K26" s="16"/>
      <c r="L26" s="190"/>
      <c r="M26" s="190"/>
      <c r="N26" s="22"/>
      <c r="O26" s="280" t="s">
        <v>25</v>
      </c>
      <c r="P26" s="281"/>
      <c r="Q26" s="281"/>
      <c r="R26" s="281"/>
      <c r="S26" s="281"/>
      <c r="T26" s="24"/>
      <c r="U26" s="179">
        <f t="shared" si="3"/>
        <v>0</v>
      </c>
      <c r="V26" s="192"/>
      <c r="W26" s="30"/>
      <c r="X26" s="179">
        <f>U26+'10月'!X26:Y26</f>
        <v>60</v>
      </c>
      <c r="Y26" s="180"/>
      <c r="Z26" s="24"/>
      <c r="AA26" s="2">
        <v>69</v>
      </c>
      <c r="AB26" s="4" t="s">
        <v>29</v>
      </c>
      <c r="AC26" s="4" t="s">
        <v>29</v>
      </c>
    </row>
    <row r="27" spans="1:29" ht="24" customHeight="1">
      <c r="A27" s="13">
        <v>40142</v>
      </c>
      <c r="B27" s="12" t="str">
        <f t="shared" si="2"/>
        <v>水</v>
      </c>
      <c r="C27" s="15" t="s">
        <v>68</v>
      </c>
      <c r="D27" s="15" t="s">
        <v>68</v>
      </c>
      <c r="E27" s="15" t="s">
        <v>68</v>
      </c>
      <c r="F27" s="15" t="s">
        <v>68</v>
      </c>
      <c r="G27" s="74" t="s">
        <v>31</v>
      </c>
      <c r="H27" s="74" t="s">
        <v>31</v>
      </c>
      <c r="I27" s="74" t="s">
        <v>31</v>
      </c>
      <c r="J27" s="74" t="s">
        <v>31</v>
      </c>
      <c r="K27" s="16"/>
      <c r="L27" s="190"/>
      <c r="M27" s="242"/>
      <c r="N27" s="22"/>
      <c r="O27" s="200" t="s">
        <v>14</v>
      </c>
      <c r="P27" s="285"/>
      <c r="Q27" s="285"/>
      <c r="R27" s="285"/>
      <c r="S27" s="285"/>
      <c r="T27" s="24"/>
      <c r="U27" s="179">
        <f t="shared" si="3"/>
        <v>0</v>
      </c>
      <c r="V27" s="192"/>
      <c r="W27" s="30"/>
      <c r="X27" s="179">
        <f>U27+'10月'!X27:Y27</f>
        <v>9</v>
      </c>
      <c r="Y27" s="180"/>
      <c r="Z27" s="24"/>
      <c r="AB27" s="4" t="s">
        <v>1</v>
      </c>
      <c r="AC27" s="4" t="s">
        <v>1</v>
      </c>
    </row>
    <row r="28" spans="1:29" ht="24" customHeight="1">
      <c r="A28" s="13">
        <v>40143</v>
      </c>
      <c r="B28" s="12" t="str">
        <f t="shared" si="2"/>
        <v>木</v>
      </c>
      <c r="C28" s="15" t="s">
        <v>108</v>
      </c>
      <c r="D28" s="15" t="s">
        <v>108</v>
      </c>
      <c r="E28" s="15" t="s">
        <v>108</v>
      </c>
      <c r="F28" s="15" t="s">
        <v>108</v>
      </c>
      <c r="G28" s="74" t="s">
        <v>73</v>
      </c>
      <c r="H28" s="74" t="s">
        <v>73</v>
      </c>
      <c r="I28" s="74" t="s">
        <v>73</v>
      </c>
      <c r="J28" s="74" t="s">
        <v>73</v>
      </c>
      <c r="K28" s="16"/>
      <c r="L28" s="191"/>
      <c r="M28" s="243"/>
      <c r="N28" s="26"/>
      <c r="O28" s="199" t="s">
        <v>5</v>
      </c>
      <c r="P28" s="199"/>
      <c r="Q28" s="199"/>
      <c r="R28" s="199"/>
      <c r="S28" s="199"/>
      <c r="T28" s="18"/>
      <c r="U28" s="179">
        <f>SUM(U20:U27)</f>
        <v>0</v>
      </c>
      <c r="V28" s="192"/>
      <c r="W28" s="30"/>
      <c r="X28" s="179">
        <f>SUM(X20:Y27)</f>
        <v>287</v>
      </c>
      <c r="Y28" s="192"/>
      <c r="Z28" s="19"/>
      <c r="AB28" s="6"/>
      <c r="AC28" s="6"/>
    </row>
    <row r="29" spans="1:29" ht="24" customHeight="1">
      <c r="A29" s="13">
        <v>40144</v>
      </c>
      <c r="B29" s="12" t="str">
        <f t="shared" si="2"/>
        <v>金</v>
      </c>
      <c r="C29" s="75" t="s">
        <v>103</v>
      </c>
      <c r="D29" s="75" t="s">
        <v>103</v>
      </c>
      <c r="E29" s="75" t="s">
        <v>116</v>
      </c>
      <c r="F29" s="75" t="s">
        <v>116</v>
      </c>
      <c r="G29" s="74" t="s">
        <v>110</v>
      </c>
      <c r="H29" s="74" t="s">
        <v>110</v>
      </c>
      <c r="I29" s="74" t="s">
        <v>110</v>
      </c>
      <c r="J29" s="74" t="s">
        <v>110</v>
      </c>
      <c r="K29" s="16"/>
      <c r="L29" s="189" t="s">
        <v>33</v>
      </c>
      <c r="M29" s="226" t="s">
        <v>23</v>
      </c>
      <c r="N29" s="27"/>
      <c r="O29" s="224" t="s">
        <v>67</v>
      </c>
      <c r="P29" s="225"/>
      <c r="Q29" s="225"/>
      <c r="R29" s="225"/>
      <c r="S29" s="225"/>
      <c r="T29" s="18"/>
      <c r="U29" s="179">
        <f aca="true" t="shared" si="4" ref="U29:U35">COUNTIF($C$3:$J$39,AB29)</f>
        <v>10</v>
      </c>
      <c r="V29" s="192"/>
      <c r="W29" s="30"/>
      <c r="X29" s="179">
        <f>U29+'10月'!X29:Y29</f>
        <v>31</v>
      </c>
      <c r="Y29" s="180"/>
      <c r="Z29" s="19"/>
      <c r="AA29" s="2">
        <v>13</v>
      </c>
      <c r="AB29" s="4" t="s">
        <v>47</v>
      </c>
      <c r="AC29" s="4" t="s">
        <v>47</v>
      </c>
    </row>
    <row r="30" spans="1:29" ht="24" customHeight="1">
      <c r="A30" s="13">
        <v>40145</v>
      </c>
      <c r="B30" s="12" t="str">
        <f t="shared" si="2"/>
        <v>土</v>
      </c>
      <c r="C30" s="39"/>
      <c r="D30" s="39"/>
      <c r="E30" s="39"/>
      <c r="F30" s="39"/>
      <c r="G30" s="39"/>
      <c r="H30" s="39"/>
      <c r="I30" s="39"/>
      <c r="J30" s="39"/>
      <c r="K30" s="16"/>
      <c r="L30" s="190"/>
      <c r="M30" s="227"/>
      <c r="N30" s="27"/>
      <c r="O30" s="224" t="s">
        <v>48</v>
      </c>
      <c r="P30" s="225"/>
      <c r="Q30" s="225"/>
      <c r="R30" s="225"/>
      <c r="S30" s="225"/>
      <c r="T30" s="18"/>
      <c r="U30" s="179">
        <f t="shared" si="4"/>
        <v>8</v>
      </c>
      <c r="V30" s="192"/>
      <c r="W30" s="30"/>
      <c r="X30" s="179">
        <f>U30+'10月'!X30:Y30</f>
        <v>30</v>
      </c>
      <c r="Y30" s="180"/>
      <c r="Z30" s="19"/>
      <c r="AA30" s="2">
        <v>40</v>
      </c>
      <c r="AB30" s="4" t="s">
        <v>55</v>
      </c>
      <c r="AC30" s="4" t="s">
        <v>55</v>
      </c>
    </row>
    <row r="31" spans="1:29" ht="24" customHeight="1">
      <c r="A31" s="13">
        <v>40146</v>
      </c>
      <c r="B31" s="12" t="str">
        <f t="shared" si="2"/>
        <v>日</v>
      </c>
      <c r="C31" s="39"/>
      <c r="D31" s="39"/>
      <c r="E31" s="39"/>
      <c r="F31" s="39"/>
      <c r="G31" s="39"/>
      <c r="H31" s="39"/>
      <c r="I31" s="39"/>
      <c r="J31" s="39"/>
      <c r="K31" s="16"/>
      <c r="L31" s="190"/>
      <c r="M31" s="227"/>
      <c r="N31" s="27"/>
      <c r="O31" s="224" t="s">
        <v>68</v>
      </c>
      <c r="P31" s="225"/>
      <c r="Q31" s="225"/>
      <c r="R31" s="225"/>
      <c r="S31" s="225"/>
      <c r="T31" s="18"/>
      <c r="U31" s="179">
        <f t="shared" si="4"/>
        <v>10</v>
      </c>
      <c r="V31" s="192"/>
      <c r="W31" s="30"/>
      <c r="X31" s="179">
        <f>U31+'10月'!X31:Y31</f>
        <v>37</v>
      </c>
      <c r="Y31" s="180"/>
      <c r="Z31" s="19"/>
      <c r="AA31" s="2">
        <v>20</v>
      </c>
      <c r="AB31" s="4" t="s">
        <v>68</v>
      </c>
      <c r="AC31" s="4" t="s">
        <v>68</v>
      </c>
    </row>
    <row r="32" spans="1:29" ht="24" customHeight="1">
      <c r="A32" s="13">
        <v>40147</v>
      </c>
      <c r="B32" s="12" t="str">
        <f t="shared" si="2"/>
        <v>月</v>
      </c>
      <c r="C32" s="61" t="s">
        <v>47</v>
      </c>
      <c r="D32" s="61" t="s">
        <v>47</v>
      </c>
      <c r="E32" s="76" t="s">
        <v>30</v>
      </c>
      <c r="F32" s="76" t="s">
        <v>30</v>
      </c>
      <c r="G32" s="78" t="s">
        <v>128</v>
      </c>
      <c r="H32" s="78" t="s">
        <v>128</v>
      </c>
      <c r="I32" s="78" t="s">
        <v>128</v>
      </c>
      <c r="J32" s="78" t="s">
        <v>128</v>
      </c>
      <c r="K32" s="16"/>
      <c r="L32" s="190"/>
      <c r="M32" s="227"/>
      <c r="N32" s="27"/>
      <c r="O32" s="222" t="s">
        <v>69</v>
      </c>
      <c r="P32" s="223"/>
      <c r="Q32" s="223"/>
      <c r="R32" s="223"/>
      <c r="S32" s="223"/>
      <c r="T32" s="18"/>
      <c r="U32" s="179">
        <f t="shared" si="4"/>
        <v>0</v>
      </c>
      <c r="V32" s="192"/>
      <c r="W32" s="30"/>
      <c r="X32" s="179">
        <f>U32+'10月'!X32:Y32</f>
        <v>0</v>
      </c>
      <c r="Y32" s="180"/>
      <c r="Z32" s="19"/>
      <c r="AA32" s="2">
        <v>20</v>
      </c>
      <c r="AB32" s="4" t="s">
        <v>107</v>
      </c>
      <c r="AC32" s="4" t="s">
        <v>107</v>
      </c>
    </row>
    <row r="33" spans="1:29" ht="24" customHeight="1">
      <c r="A33" s="13"/>
      <c r="B33" s="12"/>
      <c r="C33" s="71"/>
      <c r="D33" s="71"/>
      <c r="E33" s="71"/>
      <c r="F33" s="71"/>
      <c r="G33" s="71"/>
      <c r="H33" s="71"/>
      <c r="I33" s="71"/>
      <c r="J33" s="71"/>
      <c r="K33" s="16"/>
      <c r="L33" s="190"/>
      <c r="M33" s="227"/>
      <c r="N33" s="27"/>
      <c r="O33" s="224" t="s">
        <v>70</v>
      </c>
      <c r="P33" s="225"/>
      <c r="Q33" s="225"/>
      <c r="R33" s="225"/>
      <c r="S33" s="225"/>
      <c r="T33" s="18"/>
      <c r="U33" s="179">
        <f t="shared" si="4"/>
        <v>10</v>
      </c>
      <c r="V33" s="192"/>
      <c r="W33" s="30"/>
      <c r="X33" s="179">
        <f>U33+'10月'!X33:Y33</f>
        <v>36</v>
      </c>
      <c r="Y33" s="180"/>
      <c r="Z33" s="19"/>
      <c r="AA33" s="2">
        <v>67</v>
      </c>
      <c r="AB33" s="4" t="s">
        <v>108</v>
      </c>
      <c r="AC33" s="4" t="s">
        <v>108</v>
      </c>
    </row>
    <row r="34" spans="3:29" ht="24" customHeight="1" thickBot="1">
      <c r="C34" s="16"/>
      <c r="D34" s="16"/>
      <c r="E34" s="16"/>
      <c r="F34" s="16"/>
      <c r="G34" s="16"/>
      <c r="H34" s="16"/>
      <c r="I34" s="16"/>
      <c r="J34" s="16"/>
      <c r="K34" s="16"/>
      <c r="L34" s="190"/>
      <c r="M34" s="227"/>
      <c r="N34" s="22"/>
      <c r="O34" s="222" t="s">
        <v>71</v>
      </c>
      <c r="P34" s="223"/>
      <c r="Q34" s="223"/>
      <c r="R34" s="223"/>
      <c r="S34" s="223"/>
      <c r="T34" s="26"/>
      <c r="U34" s="179">
        <f t="shared" si="4"/>
        <v>4</v>
      </c>
      <c r="V34" s="192"/>
      <c r="W34" s="50"/>
      <c r="X34" s="179">
        <f>U34+'10月'!X34:Y34</f>
        <v>9</v>
      </c>
      <c r="Y34" s="180"/>
      <c r="Z34" s="24"/>
      <c r="AA34" s="2">
        <v>20</v>
      </c>
      <c r="AB34" s="4" t="s">
        <v>116</v>
      </c>
      <c r="AC34" s="4" t="s">
        <v>116</v>
      </c>
    </row>
    <row r="35" spans="1:29" ht="24" customHeight="1">
      <c r="A35" s="261" t="s">
        <v>89</v>
      </c>
      <c r="B35" s="47"/>
      <c r="C35" s="264" t="s">
        <v>87</v>
      </c>
      <c r="D35" s="265"/>
      <c r="E35" s="266"/>
      <c r="F35" s="48" t="s">
        <v>88</v>
      </c>
      <c r="G35" s="49" t="s">
        <v>16</v>
      </c>
      <c r="H35" s="16"/>
      <c r="I35" s="16"/>
      <c r="J35" s="16"/>
      <c r="K35" s="16"/>
      <c r="L35" s="190"/>
      <c r="M35" s="228"/>
      <c r="N35" s="22"/>
      <c r="O35" s="199" t="s">
        <v>72</v>
      </c>
      <c r="P35" s="201"/>
      <c r="Q35" s="201"/>
      <c r="R35" s="201"/>
      <c r="S35" s="201"/>
      <c r="T35" s="24"/>
      <c r="U35" s="179">
        <f t="shared" si="4"/>
        <v>0</v>
      </c>
      <c r="V35" s="192"/>
      <c r="W35" s="50"/>
      <c r="X35" s="179">
        <f>U35+'10月'!X35:Y35</f>
        <v>0</v>
      </c>
      <c r="Y35" s="180"/>
      <c r="Z35" s="31"/>
      <c r="AB35" s="5" t="s">
        <v>109</v>
      </c>
      <c r="AC35" s="5" t="s">
        <v>109</v>
      </c>
    </row>
    <row r="36" spans="1:29" ht="24" customHeight="1">
      <c r="A36" s="262"/>
      <c r="B36" s="267" t="s">
        <v>83</v>
      </c>
      <c r="C36" s="248" t="s">
        <v>78</v>
      </c>
      <c r="D36" s="248"/>
      <c r="E36" s="248"/>
      <c r="F36" s="43">
        <f>COUNTIF($C$3:$J$33,AB47)</f>
        <v>0</v>
      </c>
      <c r="G36" s="70">
        <f>F36+'10月'!G36</f>
        <v>0</v>
      </c>
      <c r="H36" s="16"/>
      <c r="I36" s="16"/>
      <c r="J36" s="16"/>
      <c r="K36" s="16"/>
      <c r="L36" s="190"/>
      <c r="M36" s="228"/>
      <c r="N36" s="22"/>
      <c r="O36" s="199"/>
      <c r="P36" s="201"/>
      <c r="Q36" s="201"/>
      <c r="R36" s="201"/>
      <c r="S36" s="201"/>
      <c r="T36" s="24"/>
      <c r="U36" s="179"/>
      <c r="V36" s="192"/>
      <c r="W36" s="51"/>
      <c r="X36" s="179"/>
      <c r="Y36" s="180"/>
      <c r="Z36" s="24"/>
      <c r="AA36" s="2">
        <v>20</v>
      </c>
      <c r="AB36" s="5"/>
      <c r="AC36" s="5"/>
    </row>
    <row r="37" spans="1:29" ht="24" customHeight="1">
      <c r="A37" s="262"/>
      <c r="B37" s="267"/>
      <c r="C37" s="248" t="s">
        <v>79</v>
      </c>
      <c r="D37" s="248"/>
      <c r="E37" s="248"/>
      <c r="F37" s="43">
        <f>COUNTIF($C$3:$J$33,AB48)</f>
        <v>0</v>
      </c>
      <c r="G37" s="70">
        <f>F37+'10月'!G37</f>
        <v>0</v>
      </c>
      <c r="H37" s="16"/>
      <c r="I37" s="16"/>
      <c r="J37" s="16"/>
      <c r="K37" s="29"/>
      <c r="L37" s="190"/>
      <c r="M37" s="229"/>
      <c r="N37" s="26"/>
      <c r="O37" s="199" t="s">
        <v>5</v>
      </c>
      <c r="P37" s="199"/>
      <c r="Q37" s="199"/>
      <c r="R37" s="199"/>
      <c r="S37" s="199"/>
      <c r="T37" s="18"/>
      <c r="U37" s="179">
        <f>SUM(U29:U36)</f>
        <v>42</v>
      </c>
      <c r="V37" s="192"/>
      <c r="W37" s="30"/>
      <c r="X37" s="179">
        <f>SUM(X29:X36)</f>
        <v>143</v>
      </c>
      <c r="Y37" s="192"/>
      <c r="Z37" s="19"/>
      <c r="AB37" s="6"/>
      <c r="AC37" s="6"/>
    </row>
    <row r="38" spans="1:29" ht="24" customHeight="1">
      <c r="A38" s="262"/>
      <c r="B38" s="267"/>
      <c r="C38" s="248" t="s">
        <v>80</v>
      </c>
      <c r="D38" s="248"/>
      <c r="E38" s="248"/>
      <c r="F38" s="43">
        <f>COUNTIF($C$3:$J$33,AB49)</f>
        <v>0</v>
      </c>
      <c r="G38" s="70">
        <f>F38+'10月'!G38</f>
        <v>0</v>
      </c>
      <c r="H38" s="16"/>
      <c r="I38" s="16"/>
      <c r="J38" s="16"/>
      <c r="K38" s="29"/>
      <c r="L38" s="190"/>
      <c r="M38" s="189" t="s">
        <v>26</v>
      </c>
      <c r="N38" s="26"/>
      <c r="O38" s="200" t="s">
        <v>30</v>
      </c>
      <c r="P38" s="282"/>
      <c r="Q38" s="282"/>
      <c r="R38" s="282"/>
      <c r="S38" s="282"/>
      <c r="T38" s="18"/>
      <c r="U38" s="179">
        <f aca="true" t="shared" si="5" ref="U38:U45">COUNTIF($C$3:$J$39,AB38)</f>
        <v>10</v>
      </c>
      <c r="V38" s="192"/>
      <c r="W38" s="30"/>
      <c r="X38" s="179">
        <f>U38+'10月'!X38:Y38</f>
        <v>18</v>
      </c>
      <c r="Y38" s="180"/>
      <c r="Z38" s="19"/>
      <c r="AA38" s="2">
        <v>165</v>
      </c>
      <c r="AB38" s="4" t="s">
        <v>30</v>
      </c>
      <c r="AC38" s="4" t="s">
        <v>30</v>
      </c>
    </row>
    <row r="39" spans="1:29" ht="24" customHeight="1">
      <c r="A39" s="262"/>
      <c r="B39" s="267"/>
      <c r="C39" s="248" t="s">
        <v>25</v>
      </c>
      <c r="D39" s="248"/>
      <c r="E39" s="248"/>
      <c r="F39" s="43">
        <f>COUNTIF($C$3:$J$33,AB50)</f>
        <v>0</v>
      </c>
      <c r="G39" s="70">
        <f>F39+'10月'!G39</f>
        <v>0</v>
      </c>
      <c r="H39" s="16"/>
      <c r="I39" s="16"/>
      <c r="J39" s="16"/>
      <c r="K39" s="16"/>
      <c r="L39" s="190"/>
      <c r="M39" s="230"/>
      <c r="N39" s="27"/>
      <c r="O39" s="200" t="s">
        <v>31</v>
      </c>
      <c r="P39" s="200"/>
      <c r="Q39" s="200"/>
      <c r="R39" s="200"/>
      <c r="S39" s="200"/>
      <c r="T39" s="18"/>
      <c r="U39" s="179">
        <f t="shared" si="5"/>
        <v>10</v>
      </c>
      <c r="V39" s="192"/>
      <c r="W39" s="30"/>
      <c r="X39" s="179">
        <f>U39+'10月'!X39:Y39</f>
        <v>20</v>
      </c>
      <c r="Y39" s="180"/>
      <c r="Z39" s="19"/>
      <c r="AA39" s="2">
        <v>30</v>
      </c>
      <c r="AB39" s="4" t="s">
        <v>31</v>
      </c>
      <c r="AC39" s="4" t="s">
        <v>31</v>
      </c>
    </row>
    <row r="40" spans="1:29" ht="24" customHeight="1">
      <c r="A40" s="262"/>
      <c r="B40" s="267"/>
      <c r="C40" s="268" t="s">
        <v>90</v>
      </c>
      <c r="D40" s="269"/>
      <c r="E40" s="270"/>
      <c r="F40" s="44">
        <f>SUM(F36:F39)</f>
        <v>0</v>
      </c>
      <c r="G40" s="45">
        <f>SUM(G36:G39)</f>
        <v>0</v>
      </c>
      <c r="H40" s="16"/>
      <c r="I40" s="16"/>
      <c r="J40" s="16"/>
      <c r="K40" s="16"/>
      <c r="L40" s="190"/>
      <c r="M40" s="230"/>
      <c r="N40" s="26"/>
      <c r="O40" s="200" t="s">
        <v>73</v>
      </c>
      <c r="P40" s="200"/>
      <c r="Q40" s="200"/>
      <c r="R40" s="200"/>
      <c r="S40" s="200"/>
      <c r="T40" s="18"/>
      <c r="U40" s="179">
        <f t="shared" si="5"/>
        <v>10</v>
      </c>
      <c r="V40" s="192"/>
      <c r="W40" s="30"/>
      <c r="X40" s="179">
        <f>U40+'10月'!X40:Y40</f>
        <v>20</v>
      </c>
      <c r="Y40" s="180"/>
      <c r="Z40" s="19"/>
      <c r="AA40" s="2">
        <v>71</v>
      </c>
      <c r="AB40" s="4" t="s">
        <v>73</v>
      </c>
      <c r="AC40" s="4" t="s">
        <v>73</v>
      </c>
    </row>
    <row r="41" spans="1:29" ht="24" customHeight="1">
      <c r="A41" s="262"/>
      <c r="B41" s="267" t="s">
        <v>84</v>
      </c>
      <c r="C41" s="248" t="s">
        <v>30</v>
      </c>
      <c r="D41" s="248"/>
      <c r="E41" s="248"/>
      <c r="F41" s="43">
        <f aca="true" t="shared" si="6" ref="F41:F47">COUNTIF($C$3:$J$33,AB52)</f>
        <v>0</v>
      </c>
      <c r="G41" s="70">
        <f>F41+'10月'!G41</f>
        <v>0</v>
      </c>
      <c r="L41" s="190"/>
      <c r="M41" s="230"/>
      <c r="N41" s="26"/>
      <c r="O41" s="200" t="s">
        <v>49</v>
      </c>
      <c r="P41" s="200"/>
      <c r="Q41" s="200"/>
      <c r="R41" s="200"/>
      <c r="S41" s="200"/>
      <c r="T41" s="18"/>
      <c r="U41" s="179">
        <f t="shared" si="5"/>
        <v>8</v>
      </c>
      <c r="V41" s="192"/>
      <c r="W41" s="30"/>
      <c r="X41" s="179">
        <f>U41+'10月'!X41:Y41</f>
        <v>16</v>
      </c>
      <c r="Y41" s="180"/>
      <c r="Z41" s="19"/>
      <c r="AA41" s="2">
        <v>81</v>
      </c>
      <c r="AB41" s="4" t="s">
        <v>56</v>
      </c>
      <c r="AC41" s="4" t="s">
        <v>56</v>
      </c>
    </row>
    <row r="42" spans="1:29" ht="24" customHeight="1">
      <c r="A42" s="262"/>
      <c r="B42" s="267"/>
      <c r="C42" s="248" t="s">
        <v>31</v>
      </c>
      <c r="D42" s="248"/>
      <c r="E42" s="248"/>
      <c r="F42" s="43">
        <f t="shared" si="6"/>
        <v>0</v>
      </c>
      <c r="G42" s="70">
        <f>F42+'10月'!G42</f>
        <v>0</v>
      </c>
      <c r="L42" s="190"/>
      <c r="M42" s="230"/>
      <c r="N42" s="26"/>
      <c r="O42" s="200" t="s">
        <v>74</v>
      </c>
      <c r="P42" s="200"/>
      <c r="Q42" s="200"/>
      <c r="R42" s="200"/>
      <c r="S42" s="200"/>
      <c r="T42" s="18"/>
      <c r="U42" s="179">
        <f t="shared" si="5"/>
        <v>0</v>
      </c>
      <c r="V42" s="192"/>
      <c r="W42" s="30"/>
      <c r="X42" s="179">
        <f>U42+'10月'!X42:Y42</f>
        <v>0</v>
      </c>
      <c r="Y42" s="180"/>
      <c r="Z42" s="19"/>
      <c r="AA42" s="2">
        <v>16</v>
      </c>
      <c r="AB42" s="4" t="s">
        <v>27</v>
      </c>
      <c r="AC42" s="4" t="s">
        <v>27</v>
      </c>
    </row>
    <row r="43" spans="1:29" ht="24" customHeight="1">
      <c r="A43" s="262"/>
      <c r="B43" s="267"/>
      <c r="C43" s="248" t="s">
        <v>81</v>
      </c>
      <c r="D43" s="248"/>
      <c r="E43" s="248"/>
      <c r="F43" s="43">
        <f t="shared" si="6"/>
        <v>0</v>
      </c>
      <c r="G43" s="70">
        <f>F43+'10月'!G43</f>
        <v>0</v>
      </c>
      <c r="L43" s="190"/>
      <c r="M43" s="230"/>
      <c r="N43" s="26"/>
      <c r="O43" s="234" t="s">
        <v>75</v>
      </c>
      <c r="P43" s="279"/>
      <c r="Q43" s="279"/>
      <c r="R43" s="279"/>
      <c r="S43" s="279"/>
      <c r="T43" s="18"/>
      <c r="U43" s="179">
        <f t="shared" si="5"/>
        <v>0</v>
      </c>
      <c r="V43" s="192"/>
      <c r="W43" s="30"/>
      <c r="X43" s="179">
        <f>U43+'10月'!X43:Y43</f>
        <v>0</v>
      </c>
      <c r="Y43" s="180"/>
      <c r="Z43" s="19"/>
      <c r="AA43" s="2">
        <v>50</v>
      </c>
      <c r="AB43" s="4" t="s">
        <v>106</v>
      </c>
      <c r="AC43" s="4" t="s">
        <v>106</v>
      </c>
    </row>
    <row r="44" spans="1:29" ht="24" customHeight="1">
      <c r="A44" s="262"/>
      <c r="B44" s="267"/>
      <c r="C44" s="248" t="s">
        <v>56</v>
      </c>
      <c r="D44" s="248"/>
      <c r="E44" s="248"/>
      <c r="F44" s="43">
        <f t="shared" si="6"/>
        <v>0</v>
      </c>
      <c r="G44" s="70">
        <f>F44+'10月'!G44</f>
        <v>0</v>
      </c>
      <c r="L44" s="190"/>
      <c r="M44" s="230"/>
      <c r="N44" s="26"/>
      <c r="O44" s="200" t="s">
        <v>76</v>
      </c>
      <c r="P44" s="200"/>
      <c r="Q44" s="200"/>
      <c r="R44" s="200"/>
      <c r="S44" s="200"/>
      <c r="T44" s="18"/>
      <c r="U44" s="179">
        <f t="shared" si="5"/>
        <v>10</v>
      </c>
      <c r="V44" s="192"/>
      <c r="W44" s="30"/>
      <c r="X44" s="179">
        <f>U44+'10月'!X44:Y44</f>
        <v>18</v>
      </c>
      <c r="Y44" s="180"/>
      <c r="Z44" s="20"/>
      <c r="AA44" s="2">
        <v>60</v>
      </c>
      <c r="AB44" s="4" t="s">
        <v>110</v>
      </c>
      <c r="AC44" s="4" t="s">
        <v>110</v>
      </c>
    </row>
    <row r="45" spans="1:29" ht="24" customHeight="1">
      <c r="A45" s="262"/>
      <c r="B45" s="267"/>
      <c r="C45" s="248" t="s">
        <v>82</v>
      </c>
      <c r="D45" s="248"/>
      <c r="E45" s="248"/>
      <c r="F45" s="43">
        <f t="shared" si="6"/>
        <v>0</v>
      </c>
      <c r="G45" s="70">
        <f>F45+'10月'!G45</f>
        <v>0</v>
      </c>
      <c r="L45" s="190"/>
      <c r="M45" s="230"/>
      <c r="N45" s="22"/>
      <c r="O45" s="234" t="s">
        <v>77</v>
      </c>
      <c r="P45" s="234"/>
      <c r="Q45" s="234"/>
      <c r="R45" s="234"/>
      <c r="S45" s="234"/>
      <c r="T45" s="18"/>
      <c r="U45" s="179">
        <f t="shared" si="5"/>
        <v>0</v>
      </c>
      <c r="V45" s="192"/>
      <c r="W45" s="30"/>
      <c r="X45" s="179">
        <f>U45+'10月'!X45:Y45</f>
        <v>0</v>
      </c>
      <c r="Y45" s="180"/>
      <c r="Z45" s="20"/>
      <c r="AB45" s="4" t="s">
        <v>112</v>
      </c>
      <c r="AC45" s="4" t="s">
        <v>112</v>
      </c>
    </row>
    <row r="46" spans="1:29" ht="24" customHeight="1">
      <c r="A46" s="262"/>
      <c r="B46" s="267"/>
      <c r="C46" s="248" t="s">
        <v>85</v>
      </c>
      <c r="D46" s="248"/>
      <c r="E46" s="248"/>
      <c r="F46" s="43">
        <f t="shared" si="6"/>
        <v>0</v>
      </c>
      <c r="G46" s="70">
        <f>F46+'10月'!G46</f>
        <v>0</v>
      </c>
      <c r="L46" s="190"/>
      <c r="M46" s="230"/>
      <c r="N46" s="16"/>
      <c r="O46" s="232"/>
      <c r="P46" s="233"/>
      <c r="Q46" s="233"/>
      <c r="R46" s="233"/>
      <c r="S46" s="233"/>
      <c r="T46" s="16"/>
      <c r="U46" s="181"/>
      <c r="V46" s="182"/>
      <c r="W46" s="52"/>
      <c r="X46" s="179"/>
      <c r="Y46" s="180"/>
      <c r="Z46" s="31"/>
      <c r="AA46" s="2">
        <v>91</v>
      </c>
      <c r="AB46" s="4"/>
      <c r="AC46" s="4"/>
    </row>
    <row r="47" spans="1:29" ht="24" customHeight="1">
      <c r="A47" s="262"/>
      <c r="B47" s="267"/>
      <c r="C47" s="248" t="s">
        <v>86</v>
      </c>
      <c r="D47" s="248"/>
      <c r="E47" s="248"/>
      <c r="F47" s="43">
        <f t="shared" si="6"/>
        <v>0</v>
      </c>
      <c r="G47" s="70">
        <f>F47+'10月'!G47</f>
        <v>0</v>
      </c>
      <c r="L47" s="191"/>
      <c r="M47" s="231"/>
      <c r="N47" s="26"/>
      <c r="O47" s="224" t="s">
        <v>5</v>
      </c>
      <c r="P47" s="225"/>
      <c r="Q47" s="225"/>
      <c r="R47" s="225"/>
      <c r="S47" s="225"/>
      <c r="T47" s="18"/>
      <c r="U47" s="179">
        <f>SUM(U38:U46)</f>
        <v>48</v>
      </c>
      <c r="V47" s="192"/>
      <c r="W47" s="30"/>
      <c r="X47" s="179">
        <f>SUM(X38:X46)</f>
        <v>92</v>
      </c>
      <c r="Y47" s="192"/>
      <c r="Z47" s="19"/>
      <c r="AB47" s="6" t="s">
        <v>91</v>
      </c>
      <c r="AC47" s="6" t="s">
        <v>91</v>
      </c>
    </row>
    <row r="48" spans="1:29" ht="24" customHeight="1" thickBot="1">
      <c r="A48" s="263"/>
      <c r="B48" s="271"/>
      <c r="C48" s="249" t="s">
        <v>90</v>
      </c>
      <c r="D48" s="250"/>
      <c r="E48" s="251"/>
      <c r="F48" s="46">
        <f>SUM(F41:F47)</f>
        <v>0</v>
      </c>
      <c r="G48" s="46">
        <f>SUM(G41:G47)</f>
        <v>0</v>
      </c>
      <c r="L48" s="196" t="s">
        <v>18</v>
      </c>
      <c r="M48" s="197"/>
      <c r="N48" s="197"/>
      <c r="O48" s="197"/>
      <c r="P48" s="197"/>
      <c r="Q48" s="197"/>
      <c r="R48" s="197"/>
      <c r="S48" s="197"/>
      <c r="T48" s="198"/>
      <c r="U48" s="193">
        <f>U6+U19+U28+U37+U47</f>
        <v>96</v>
      </c>
      <c r="V48" s="202"/>
      <c r="W48" s="53"/>
      <c r="X48" s="193">
        <f>X6+X19+X28+X37+X47</f>
        <v>784</v>
      </c>
      <c r="Y48" s="202"/>
      <c r="Z48" s="11"/>
      <c r="AB48" s="6" t="s">
        <v>92</v>
      </c>
      <c r="AC48" s="6" t="s">
        <v>92</v>
      </c>
    </row>
    <row r="49" spans="12:29" ht="24" customHeight="1">
      <c r="L49" s="10"/>
      <c r="M49" s="8"/>
      <c r="N49" s="8"/>
      <c r="O49" s="10"/>
      <c r="P49" s="10"/>
      <c r="Q49" s="10"/>
      <c r="R49" s="10"/>
      <c r="S49" s="10"/>
      <c r="T49" s="10"/>
      <c r="U49" s="54"/>
      <c r="V49" s="55"/>
      <c r="W49" s="55"/>
      <c r="X49" s="55"/>
      <c r="Y49" s="55"/>
      <c r="Z49" s="5"/>
      <c r="AB49" s="6" t="s">
        <v>93</v>
      </c>
      <c r="AC49" s="6" t="s">
        <v>93</v>
      </c>
    </row>
    <row r="50" spans="12:29" ht="24" customHeight="1">
      <c r="L50" s="235" t="s">
        <v>6</v>
      </c>
      <c r="M50" s="236"/>
      <c r="N50" s="236"/>
      <c r="O50" s="236"/>
      <c r="P50" s="237"/>
      <c r="Q50" s="215" t="s">
        <v>15</v>
      </c>
      <c r="R50" s="197"/>
      <c r="S50" s="197"/>
      <c r="T50" s="197"/>
      <c r="U50" s="198"/>
      <c r="V50" s="215" t="s">
        <v>16</v>
      </c>
      <c r="W50" s="197"/>
      <c r="X50" s="197"/>
      <c r="Y50" s="197"/>
      <c r="Z50" s="198"/>
      <c r="AB50" s="6" t="s">
        <v>94</v>
      </c>
      <c r="AC50" s="6" t="s">
        <v>94</v>
      </c>
    </row>
    <row r="51" spans="12:29" ht="24" customHeight="1">
      <c r="L51" s="238"/>
      <c r="M51" s="239"/>
      <c r="N51" s="239"/>
      <c r="O51" s="239"/>
      <c r="P51" s="240"/>
      <c r="Q51" s="241">
        <f>COUNTA($C$3:$C$33)</f>
        <v>19</v>
      </c>
      <c r="R51" s="197"/>
      <c r="S51" s="197"/>
      <c r="T51" s="197"/>
      <c r="U51" s="198"/>
      <c r="V51" s="241">
        <f>Q51+'10月'!V51:Z51</f>
        <v>159</v>
      </c>
      <c r="W51" s="197"/>
      <c r="X51" s="197"/>
      <c r="Y51" s="197"/>
      <c r="Z51" s="198"/>
      <c r="AB51" s="6"/>
      <c r="AC51" s="6"/>
    </row>
    <row r="52" spans="12:29" ht="25.5" customHeight="1">
      <c r="L52" s="165" t="s">
        <v>115</v>
      </c>
      <c r="M52" s="166"/>
      <c r="N52" s="166"/>
      <c r="O52" s="166"/>
      <c r="P52" s="167"/>
      <c r="Q52" s="158" t="s">
        <v>113</v>
      </c>
      <c r="R52" s="159"/>
      <c r="S52" s="159"/>
      <c r="T52" s="159"/>
      <c r="U52" s="159"/>
      <c r="V52" s="160" t="s">
        <v>114</v>
      </c>
      <c r="W52" s="161"/>
      <c r="X52" s="161"/>
      <c r="Y52" s="161"/>
      <c r="Z52" s="161"/>
      <c r="AB52" s="6" t="s">
        <v>95</v>
      </c>
      <c r="AC52" s="6" t="s">
        <v>95</v>
      </c>
    </row>
    <row r="53" spans="12:29" ht="25.5" customHeight="1">
      <c r="L53" s="168"/>
      <c r="M53" s="169"/>
      <c r="N53" s="169"/>
      <c r="O53" s="169"/>
      <c r="P53" s="170"/>
      <c r="Q53" s="162">
        <f>F40+F48+U48</f>
        <v>96</v>
      </c>
      <c r="R53" s="163"/>
      <c r="S53" s="163"/>
      <c r="T53" s="163"/>
      <c r="U53" s="163"/>
      <c r="V53" s="162">
        <f>X48+G40+G48</f>
        <v>784</v>
      </c>
      <c r="W53" s="164"/>
      <c r="X53" s="164"/>
      <c r="Y53" s="164"/>
      <c r="Z53" s="164"/>
      <c r="AB53" s="6" t="s">
        <v>96</v>
      </c>
      <c r="AC53" s="6" t="s">
        <v>96</v>
      </c>
    </row>
    <row r="54" spans="28:29" ht="13.5">
      <c r="AB54" s="6" t="s">
        <v>97</v>
      </c>
      <c r="AC54" s="6" t="s">
        <v>97</v>
      </c>
    </row>
    <row r="55" spans="28:29" ht="13.5">
      <c r="AB55" s="6" t="s">
        <v>98</v>
      </c>
      <c r="AC55" s="6" t="s">
        <v>98</v>
      </c>
    </row>
    <row r="56" spans="28:29" ht="13.5">
      <c r="AB56" s="6" t="s">
        <v>99</v>
      </c>
      <c r="AC56" s="6" t="s">
        <v>99</v>
      </c>
    </row>
    <row r="57" spans="28:29" ht="13.5">
      <c r="AB57" s="6" t="s">
        <v>100</v>
      </c>
      <c r="AC57" s="6" t="s">
        <v>100</v>
      </c>
    </row>
    <row r="58" spans="28:29" ht="13.5">
      <c r="AB58" s="6" t="s">
        <v>101</v>
      </c>
      <c r="AC58" s="6" t="s">
        <v>101</v>
      </c>
    </row>
  </sheetData>
  <sheetProtection/>
  <mergeCells count="176">
    <mergeCell ref="U37:V37"/>
    <mergeCell ref="U30:V30"/>
    <mergeCell ref="U34:V34"/>
    <mergeCell ref="U39:V39"/>
    <mergeCell ref="U38:V38"/>
    <mergeCell ref="U35:V35"/>
    <mergeCell ref="U36:V36"/>
    <mergeCell ref="U32:V32"/>
    <mergeCell ref="U33:V33"/>
    <mergeCell ref="X16:Y16"/>
    <mergeCell ref="U31:V31"/>
    <mergeCell ref="U22:V22"/>
    <mergeCell ref="U23:V23"/>
    <mergeCell ref="U24:V24"/>
    <mergeCell ref="U25:V25"/>
    <mergeCell ref="U26:V26"/>
    <mergeCell ref="U18:V18"/>
    <mergeCell ref="X17:Y17"/>
    <mergeCell ref="X18:Y18"/>
    <mergeCell ref="X13:Y13"/>
    <mergeCell ref="U14:V14"/>
    <mergeCell ref="X15:Y15"/>
    <mergeCell ref="O15:S15"/>
    <mergeCell ref="X14:Y14"/>
    <mergeCell ref="U15:V15"/>
    <mergeCell ref="U13:V13"/>
    <mergeCell ref="X8:Y8"/>
    <mergeCell ref="X9:Y9"/>
    <mergeCell ref="O9:S9"/>
    <mergeCell ref="X12:Y12"/>
    <mergeCell ref="O12:S12"/>
    <mergeCell ref="U10:V10"/>
    <mergeCell ref="U11:V11"/>
    <mergeCell ref="U12:V12"/>
    <mergeCell ref="X4:Y4"/>
    <mergeCell ref="O4:S4"/>
    <mergeCell ref="X5:Y5"/>
    <mergeCell ref="U5:W5"/>
    <mergeCell ref="O5:S5"/>
    <mergeCell ref="U4:V4"/>
    <mergeCell ref="X6:Y6"/>
    <mergeCell ref="X10:Y10"/>
    <mergeCell ref="O10:S10"/>
    <mergeCell ref="O11:S11"/>
    <mergeCell ref="O8:S8"/>
    <mergeCell ref="U7:V7"/>
    <mergeCell ref="U8:V8"/>
    <mergeCell ref="U9:V9"/>
    <mergeCell ref="X11:Y11"/>
    <mergeCell ref="X7:Y7"/>
    <mergeCell ref="O1:Y1"/>
    <mergeCell ref="A1:J1"/>
    <mergeCell ref="U3:W3"/>
    <mergeCell ref="L3:T3"/>
    <mergeCell ref="L2:Z2"/>
    <mergeCell ref="X3:Z3"/>
    <mergeCell ref="A2:B2"/>
    <mergeCell ref="O36:S36"/>
    <mergeCell ref="O37:S37"/>
    <mergeCell ref="O6:S6"/>
    <mergeCell ref="O7:S7"/>
    <mergeCell ref="O18:S18"/>
    <mergeCell ref="O19:S19"/>
    <mergeCell ref="O17:S17"/>
    <mergeCell ref="O13:S13"/>
    <mergeCell ref="O14:S14"/>
    <mergeCell ref="O16:S16"/>
    <mergeCell ref="O32:S32"/>
    <mergeCell ref="O33:S33"/>
    <mergeCell ref="U6:V6"/>
    <mergeCell ref="O39:S39"/>
    <mergeCell ref="O31:S31"/>
    <mergeCell ref="U19:V19"/>
    <mergeCell ref="U16:V16"/>
    <mergeCell ref="U17:V17"/>
    <mergeCell ref="O21:S21"/>
    <mergeCell ref="O34:S34"/>
    <mergeCell ref="U27:V27"/>
    <mergeCell ref="U28:V28"/>
    <mergeCell ref="O26:S26"/>
    <mergeCell ref="U29:V29"/>
    <mergeCell ref="O38:S38"/>
    <mergeCell ref="O30:S30"/>
    <mergeCell ref="O35:S35"/>
    <mergeCell ref="O27:S27"/>
    <mergeCell ref="O28:S28"/>
    <mergeCell ref="O29:S29"/>
    <mergeCell ref="U21:V21"/>
    <mergeCell ref="U20:V20"/>
    <mergeCell ref="O25:S25"/>
    <mergeCell ref="X19:Y19"/>
    <mergeCell ref="X22:Y22"/>
    <mergeCell ref="X20:Y20"/>
    <mergeCell ref="O22:S22"/>
    <mergeCell ref="O23:S23"/>
    <mergeCell ref="O24:S24"/>
    <mergeCell ref="O20:S20"/>
    <mergeCell ref="X21:Y21"/>
    <mergeCell ref="X24:Y24"/>
    <mergeCell ref="X23:Y23"/>
    <mergeCell ref="X25:Y25"/>
    <mergeCell ref="X26:Y26"/>
    <mergeCell ref="X27:Y27"/>
    <mergeCell ref="X41:Y41"/>
    <mergeCell ref="X37:Y37"/>
    <mergeCell ref="X38:Y38"/>
    <mergeCell ref="X39:Y39"/>
    <mergeCell ref="X40:Y40"/>
    <mergeCell ref="X29:Y29"/>
    <mergeCell ref="X31:Y31"/>
    <mergeCell ref="X30:Y30"/>
    <mergeCell ref="L4:L28"/>
    <mergeCell ref="M7:M19"/>
    <mergeCell ref="M20:M28"/>
    <mergeCell ref="L29:L47"/>
    <mergeCell ref="M29:M37"/>
    <mergeCell ref="M38:M47"/>
    <mergeCell ref="X35:Y35"/>
    <mergeCell ref="X33:Y33"/>
    <mergeCell ref="M4:M6"/>
    <mergeCell ref="O41:S41"/>
    <mergeCell ref="U41:V41"/>
    <mergeCell ref="U40:V40"/>
    <mergeCell ref="X32:Y32"/>
    <mergeCell ref="X36:Y36"/>
    <mergeCell ref="X28:Y28"/>
    <mergeCell ref="X34:Y34"/>
    <mergeCell ref="V50:Z50"/>
    <mergeCell ref="Q51:U51"/>
    <mergeCell ref="V51:Z51"/>
    <mergeCell ref="X42:Y42"/>
    <mergeCell ref="O45:S45"/>
    <mergeCell ref="U45:V45"/>
    <mergeCell ref="X45:Y45"/>
    <mergeCell ref="O43:S43"/>
    <mergeCell ref="U43:V43"/>
    <mergeCell ref="X43:Y43"/>
    <mergeCell ref="C44:E44"/>
    <mergeCell ref="C46:E46"/>
    <mergeCell ref="C47:E47"/>
    <mergeCell ref="O46:S46"/>
    <mergeCell ref="U46:V46"/>
    <mergeCell ref="X46:Y46"/>
    <mergeCell ref="O47:S47"/>
    <mergeCell ref="O44:S44"/>
    <mergeCell ref="X44:Y44"/>
    <mergeCell ref="O42:S42"/>
    <mergeCell ref="U42:V42"/>
    <mergeCell ref="U44:V44"/>
    <mergeCell ref="L50:P51"/>
    <mergeCell ref="B41:B48"/>
    <mergeCell ref="C41:E41"/>
    <mergeCell ref="L48:T48"/>
    <mergeCell ref="C48:E48"/>
    <mergeCell ref="C42:E42"/>
    <mergeCell ref="C43:E43"/>
    <mergeCell ref="C40:E40"/>
    <mergeCell ref="O40:S40"/>
    <mergeCell ref="A35:A48"/>
    <mergeCell ref="C35:E35"/>
    <mergeCell ref="B36:B40"/>
    <mergeCell ref="C36:E36"/>
    <mergeCell ref="C37:E37"/>
    <mergeCell ref="C38:E38"/>
    <mergeCell ref="C45:E45"/>
    <mergeCell ref="C39:E39"/>
    <mergeCell ref="X48:Y48"/>
    <mergeCell ref="U47:V47"/>
    <mergeCell ref="X47:Y47"/>
    <mergeCell ref="L52:P53"/>
    <mergeCell ref="Q52:U52"/>
    <mergeCell ref="V52:Z52"/>
    <mergeCell ref="Q53:U53"/>
    <mergeCell ref="V53:Z53"/>
    <mergeCell ref="U48:V48"/>
    <mergeCell ref="Q50:U50"/>
  </mergeCells>
  <dataValidations count="1">
    <dataValidation type="list" allowBlank="1" showInputMessage="1" showErrorMessage="1" sqref="C3:J33">
      <formula1>$AC$4:$AC$58</formula1>
    </dataValidation>
  </dataValidations>
  <printOptions/>
  <pageMargins left="0.6299212598425197" right="0.35433070866141736" top="0.9055118110236221" bottom="0.3937007874015748" header="0.5118110236220472" footer="0.5118110236220472"/>
  <pageSetup horizontalDpi="360" verticalDpi="36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会社名不明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ユーザー名不明</dc:creator>
  <cp:keywords/>
  <dc:description/>
  <cp:lastModifiedBy>厚生労働省ネットワークシステム</cp:lastModifiedBy>
  <cp:lastPrinted>2008-09-02T07:35:46Z</cp:lastPrinted>
  <dcterms:created xsi:type="dcterms:W3CDTF">1998-02-15T08:56:24Z</dcterms:created>
  <dcterms:modified xsi:type="dcterms:W3CDTF">2009-11-19T06:33:27Z</dcterms:modified>
  <cp:category/>
  <cp:version/>
  <cp:contentType/>
  <cp:contentStatus/>
</cp:coreProperties>
</file>