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xWindow="0" yWindow="75" windowWidth="15240" windowHeight="8550" activeTab="0"/>
  </bookViews>
  <sheets>
    <sheet name="算定テーブル" sheetId="1" r:id="rId1"/>
    <sheet name="Sheet3" sheetId="2" r:id="rId2"/>
    <sheet name="Sheet4" sheetId="3" r:id="rId3"/>
  </sheets>
  <definedNames>
    <definedName name="_xlfn.IFERROR" hidden="1">#NAME?</definedName>
  </definedNames>
  <calcPr fullCalcOnLoad="1"/>
</workbook>
</file>

<file path=xl/sharedStrings.xml><?xml version="1.0" encoding="utf-8"?>
<sst xmlns="http://schemas.openxmlformats.org/spreadsheetml/2006/main" count="31" uniqueCount="31">
  <si>
    <t>時間</t>
  </si>
  <si>
    <t>分</t>
  </si>
  <si>
    <t>A(8)＝</t>
  </si>
  <si>
    <t>振動工具　１</t>
  </si>
  <si>
    <t>振動工具　２</t>
  </si>
  <si>
    <t>振動工具　３</t>
  </si>
  <si>
    <t>振動工具　４</t>
  </si>
  <si>
    <t>振動工具　５</t>
  </si>
  <si>
    <t>振動工具　６</t>
  </si>
  <si>
    <t>（使い方）</t>
  </si>
  <si>
    <t>　などに示されています。</t>
  </si>
  <si>
    <t>（２）「チェーンソー以外の振動工具の取扱い業務に係る振動障害予防対策指針について」（平成２１年７月１０日付け基発0710第２号）</t>
  </si>
  <si>
    <r>
      <t>（１）周波数補正振動加速度実効値の３軸合成値</t>
    </r>
  </si>
  <si>
    <r>
      <t>ａ(ｍ/s</t>
    </r>
    <r>
      <rPr>
        <b/>
        <vertAlign val="superscript"/>
        <sz val="12"/>
        <rFont val="ＭＳ ゴシック"/>
        <family val="3"/>
      </rPr>
      <t>2</t>
    </r>
    <r>
      <rPr>
        <b/>
        <sz val="12"/>
        <rFont val="ＭＳ ゴシック"/>
        <family val="3"/>
      </rPr>
      <t>)</t>
    </r>
  </si>
  <si>
    <t>（２）振動ばく露時間</t>
  </si>
  <si>
    <t>（３）個々の日振動ばく露量</t>
  </si>
  <si>
    <r>
      <t>A(8)(ｍ/s</t>
    </r>
    <r>
      <rPr>
        <b/>
        <vertAlign val="superscript"/>
        <sz val="12"/>
        <rFont val="ＭＳ ゴシック"/>
        <family val="3"/>
      </rPr>
      <t>2</t>
    </r>
    <r>
      <rPr>
        <b/>
        <sz val="12"/>
        <rFont val="ＭＳ ゴシック"/>
        <family val="3"/>
      </rPr>
      <t>)</t>
    </r>
  </si>
  <si>
    <t>日振動ばく露量Ａ(8)の計算テーブル</t>
  </si>
  <si>
    <r>
      <t>（４）　合計の日振動ばく露量A(8)(ｍ/s</t>
    </r>
    <r>
      <rPr>
        <b/>
        <vertAlign val="superscript"/>
        <sz val="10"/>
        <rFont val="ＭＳ ゴシック"/>
        <family val="3"/>
      </rPr>
      <t>2</t>
    </r>
    <r>
      <rPr>
        <b/>
        <sz val="12"/>
        <rFont val="ＭＳ ゴシック"/>
        <family val="3"/>
      </rPr>
      <t>)</t>
    </r>
  </si>
  <si>
    <t>上記の「日振動ばく露量Ａ(8)の考え方に基づく作業管理」を含めた振動障害予防対策につきましては、
（１）「チェーンソー取扱い作業指針について」（平成２１年７月１０日付け基発0710第１号）</t>
  </si>
  <si>
    <t>　日振動ばく露量Ａ(8)の考え方などに基づく作業管理</t>
  </si>
  <si>
    <t>①</t>
  </si>
  <si>
    <t>②</t>
  </si>
  <si>
    <t>③</t>
  </si>
  <si>
    <r>
      <rPr>
        <b/>
        <sz val="10"/>
        <rFont val="ＭＳ ゴシック"/>
        <family val="3"/>
      </rPr>
      <t>１</t>
    </r>
    <r>
      <rPr>
        <sz val="10"/>
        <rFont val="ＭＳ ゴシック"/>
        <family val="3"/>
      </rPr>
      <t>　「（４）合計の日振動ばく露量Ａ(8)（ｍ/s</t>
    </r>
    <r>
      <rPr>
        <vertAlign val="superscript"/>
        <sz val="10"/>
        <rFont val="ＭＳ ゴシック"/>
        <family val="3"/>
      </rPr>
      <t>2</t>
    </r>
    <r>
      <rPr>
        <sz val="10"/>
        <rFont val="ＭＳ ゴシック"/>
        <family val="3"/>
      </rPr>
      <t>）」に表示された日振動ばく露量Ａ(8)が、</t>
    </r>
    <r>
      <rPr>
        <b/>
        <u val="single"/>
        <sz val="10"/>
        <color indexed="8"/>
        <rFont val="ＭＳ ゴシック"/>
        <family val="3"/>
      </rPr>
      <t>日振動ばく露限界値である5．0（m/s</t>
    </r>
    <r>
      <rPr>
        <b/>
        <u val="single"/>
        <vertAlign val="superscript"/>
        <sz val="10"/>
        <color indexed="8"/>
        <rFont val="ＭＳ ゴシック"/>
        <family val="3"/>
      </rPr>
      <t>2</t>
    </r>
    <r>
      <rPr>
        <b/>
        <u val="single"/>
        <sz val="10"/>
        <color indexed="8"/>
        <rFont val="ＭＳ ゴシック"/>
        <family val="3"/>
      </rPr>
      <t xml:space="preserve">）を超える場合、
</t>
    </r>
    <r>
      <rPr>
        <b/>
        <sz val="10"/>
        <color indexed="8"/>
        <rFont val="ＭＳ ゴシック"/>
        <family val="3"/>
      </rPr>
      <t>　</t>
    </r>
    <r>
      <rPr>
        <b/>
        <u val="single"/>
        <sz val="10"/>
        <color indexed="8"/>
        <rFont val="ＭＳ ゴシック"/>
        <family val="3"/>
      </rPr>
      <t>以下の①に表示された事項</t>
    </r>
    <r>
      <rPr>
        <sz val="10"/>
        <rFont val="ＭＳ ゴシック"/>
        <family val="3"/>
      </rPr>
      <t xml:space="preserve">などを遵守してください。
</t>
    </r>
    <r>
      <rPr>
        <b/>
        <sz val="10"/>
        <rFont val="ＭＳ ゴシック"/>
        <family val="3"/>
      </rPr>
      <t>２</t>
    </r>
    <r>
      <rPr>
        <sz val="10"/>
        <rFont val="ＭＳ ゴシック"/>
        <family val="3"/>
      </rPr>
      <t>　「（４）合計の日振動ばく露量Ａ(8)（ｍ/s</t>
    </r>
    <r>
      <rPr>
        <vertAlign val="superscript"/>
        <sz val="10"/>
        <rFont val="ＭＳ ゴシック"/>
        <family val="3"/>
      </rPr>
      <t>2</t>
    </r>
    <r>
      <rPr>
        <sz val="10"/>
        <rFont val="ＭＳ ゴシック"/>
        <family val="3"/>
      </rPr>
      <t>）」に表示された表示された日振動ばく露量Ａ(8)が、日振動ばく露限界値（5．0（m/s</t>
    </r>
    <r>
      <rPr>
        <vertAlign val="superscript"/>
        <sz val="10"/>
        <rFont val="ＭＳ ゴシック"/>
        <family val="3"/>
      </rPr>
      <t>2</t>
    </r>
    <r>
      <rPr>
        <sz val="10"/>
        <rFont val="ＭＳ ゴシック"/>
        <family val="3"/>
      </rPr>
      <t>））を超え
　ない場合であっても、</t>
    </r>
    <r>
      <rPr>
        <b/>
        <u val="single"/>
        <sz val="10"/>
        <color indexed="8"/>
        <rFont val="ＭＳ ゴシック"/>
        <family val="3"/>
      </rPr>
      <t>日振動ばく露対策値である2.5（m/s</t>
    </r>
    <r>
      <rPr>
        <b/>
        <u val="single"/>
        <vertAlign val="superscript"/>
        <sz val="10"/>
        <color indexed="8"/>
        <rFont val="ＭＳ ゴシック"/>
        <family val="3"/>
      </rPr>
      <t>2</t>
    </r>
    <r>
      <rPr>
        <b/>
        <u val="single"/>
        <sz val="10"/>
        <color indexed="8"/>
        <rFont val="ＭＳ ゴシック"/>
        <family val="3"/>
      </rPr>
      <t>）を超える場合、以下の②に表示された事項</t>
    </r>
    <r>
      <rPr>
        <sz val="10"/>
        <color indexed="8"/>
        <rFont val="ＭＳ ゴシック"/>
        <family val="3"/>
      </rPr>
      <t>など</t>
    </r>
    <r>
      <rPr>
        <sz val="10"/>
        <rFont val="ＭＳ ゴシック"/>
        <family val="3"/>
      </rPr>
      <t xml:space="preserve">を遵守してください。
</t>
    </r>
    <r>
      <rPr>
        <b/>
        <sz val="10"/>
        <rFont val="ＭＳ ゴシック"/>
        <family val="3"/>
      </rPr>
      <t>３</t>
    </r>
    <r>
      <rPr>
        <sz val="10"/>
        <rFont val="ＭＳ ゴシック"/>
        <family val="3"/>
      </rPr>
      <t>　日振動ばく露限界値(5．0（m/s</t>
    </r>
    <r>
      <rPr>
        <vertAlign val="superscript"/>
        <sz val="10"/>
        <rFont val="ＭＳ ゴシック"/>
        <family val="3"/>
      </rPr>
      <t>2</t>
    </r>
    <r>
      <rPr>
        <sz val="10"/>
        <rFont val="ＭＳ ゴシック"/>
        <family val="3"/>
      </rPr>
      <t>）に対応した１日の振動ばく露時間（</t>
    </r>
    <r>
      <rPr>
        <b/>
        <u val="single"/>
        <sz val="10"/>
        <rFont val="ＭＳ ゴシック"/>
        <family val="3"/>
      </rPr>
      <t>振動ばく露限界時間</t>
    </r>
    <r>
      <rPr>
        <sz val="10"/>
        <rFont val="ＭＳ ゴシック"/>
        <family val="3"/>
      </rPr>
      <t>）が、</t>
    </r>
    <r>
      <rPr>
        <b/>
        <u val="single"/>
        <sz val="10"/>
        <rFont val="ＭＳ ゴシック"/>
        <family val="3"/>
      </rPr>
      <t>２時間を超える場合、以下の③に表示された事項</t>
    </r>
    <r>
      <rPr>
        <sz val="10"/>
        <rFont val="ＭＳ ゴシック"/>
        <family val="3"/>
      </rPr>
      <t xml:space="preserve">
　などを遵守してください。</t>
    </r>
  </si>
  <si>
    <t>http://www.jaish.gr.jp/anzen/hor/hombun/hor1-50/hor1-50-26-1-0.htm</t>
  </si>
  <si>
    <t>http://www.jaish.gr.jp/anzen/hor/hombun/hor1-50/hor1-50-27-1-0.htm</t>
  </si>
  <si>
    <r>
      <t>１　振動工具（チェーンソーを含みます。以下同じです。）への表示、取扱説明書、振動工具の製造者等のホームページ等から把握した
　「周波数補正振動加速度実効値の３軸合成値」ａ（ｍ/s</t>
    </r>
    <r>
      <rPr>
        <vertAlign val="superscript"/>
        <sz val="10"/>
        <color indexed="9"/>
        <rFont val="ＭＳ ゴシック"/>
        <family val="3"/>
      </rPr>
      <t>2</t>
    </r>
    <r>
      <rPr>
        <sz val="10"/>
        <color indexed="9"/>
        <rFont val="ＭＳ ゴシック"/>
        <family val="3"/>
      </rPr>
      <t>)を「（１）周波数補正振動加速度実効値の３軸合成値a(m/s</t>
    </r>
    <r>
      <rPr>
        <vertAlign val="superscript"/>
        <sz val="10"/>
        <color indexed="9"/>
        <rFont val="ＭＳ ゴシック"/>
        <family val="3"/>
      </rPr>
      <t>2</t>
    </r>
    <r>
      <rPr>
        <sz val="10"/>
        <color indexed="9"/>
        <rFont val="ＭＳ ゴシック"/>
        <family val="3"/>
      </rPr>
      <t>)」に入力してください。
　（例）「周波数補正振動加速度実効値の３軸合成値」ａが２．５（ｍ/s2)の場合、「2.5」と入力してください。</t>
    </r>
  </si>
  <si>
    <t>２　振動ばく露時間を「（２）　振動ばく露時間」に入力してください。
　（例）２時間３０分の場合、「時間」に「2」、「分」に「30」と入力してください。</t>
  </si>
  <si>
    <r>
      <t>３　１及び２を入力することによって、個々の振動工具の日振動ばく露量Ａ(8)が「（３）　個々の日振動ばく露量　Ａ(8)(m/s</t>
    </r>
    <r>
      <rPr>
        <vertAlign val="superscript"/>
        <sz val="10"/>
        <color indexed="9"/>
        <rFont val="ＭＳ ゴシック"/>
        <family val="3"/>
      </rPr>
      <t>2</t>
    </r>
    <r>
      <rPr>
        <sz val="10"/>
        <color indexed="9"/>
        <rFont val="ＭＳ ゴシック"/>
        <family val="3"/>
      </rPr>
      <t>)」に表示
　されます。</t>
    </r>
  </si>
  <si>
    <r>
      <t>４　１日に複数の振動工具を使用する場合、「振動工具１」～「振動工具６」の（１）及び（２）に上記１及び２のとおり入力
　してください。
　　合計の日振動ばく露量Ａ(8)が「（４）　合計の日振動ばく露量に日振動ばく露量Ａ(8)(m/s</t>
    </r>
    <r>
      <rPr>
        <vertAlign val="superscript"/>
        <sz val="10"/>
        <color indexed="9"/>
        <rFont val="ＭＳ ゴシック"/>
        <family val="3"/>
      </rPr>
      <t>2</t>
    </r>
    <r>
      <rPr>
        <sz val="10"/>
        <color indexed="9"/>
        <rFont val="ＭＳ ゴシック"/>
        <family val="3"/>
      </rPr>
      <t>)」が表示されます。</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</si>
</sst>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quot;Yes&quot;;&quot;Yes&quot;;&quot;No&quot;"/>
    <numFmt numFmtId="180" formatCode="&quot;True&quot;;&quot;True&quot;;&quot;False&quot;"/>
    <numFmt numFmtId="181" formatCode="&quot;On&quot;;&quot;On&quot;;&quot;Off&quot;"/>
    <numFmt numFmtId="182" formatCode="[$€-2]\ #,##0.00_);[Red]\([$€-2]\ #,##0.00\)"/>
    <numFmt numFmtId="183" formatCode="0.000_ "/>
    <numFmt numFmtId="184" formatCode="0.0_ "/>
    <numFmt numFmtId="185" formatCode="0.0000_ "/>
    <numFmt numFmtId="186" formatCode="0.00000_ "/>
    <numFmt numFmtId="187" formatCode="0.000000_ "/>
    <numFmt numFmtId="188" formatCode="0.0000000_ "/>
    <numFmt numFmtId="189" formatCode="0.00000000_ "/>
  </numFmts>
  <fonts count="72">
    <font>
      <sz val="10"/>
      <name val="ＭＳ ゴシック"/>
      <family val="3"/>
    </font>
    <font>
      <sz val="6"/>
      <name val="ＭＳ ゴシック"/>
      <family val="3"/>
    </font>
    <font>
      <b/>
      <sz val="12"/>
      <name val="ＭＳ ゴシック"/>
      <family val="3"/>
    </font>
    <font>
      <sz val="12"/>
      <name val="ＭＳ ゴシック"/>
      <family val="3"/>
    </font>
    <font>
      <sz val="12"/>
      <color indexed="9"/>
      <name val="ＭＳ ゴシック"/>
      <family val="3"/>
    </font>
    <font>
      <sz val="12"/>
      <color indexed="12"/>
      <name val="ＭＳ ゴシック"/>
      <family val="3"/>
    </font>
    <font>
      <sz val="12"/>
      <color indexed="10"/>
      <name val="ＭＳ ゴシック"/>
      <family val="3"/>
    </font>
    <font>
      <b/>
      <sz val="16"/>
      <name val="ＭＳ ゴシック"/>
      <family val="3"/>
    </font>
    <font>
      <u val="single"/>
      <sz val="10"/>
      <color indexed="12"/>
      <name val="ＭＳ ゴシック"/>
      <family val="3"/>
    </font>
    <font>
      <u val="single"/>
      <sz val="10"/>
      <color indexed="36"/>
      <name val="ＭＳ ゴシック"/>
      <family val="3"/>
    </font>
    <font>
      <b/>
      <sz val="12"/>
      <color indexed="10"/>
      <name val="ＭＳ ゴシック"/>
      <family val="3"/>
    </font>
    <font>
      <sz val="11"/>
      <name val="ＭＳ ゴシック"/>
      <family val="3"/>
    </font>
    <font>
      <sz val="14"/>
      <name val="ＭＳ ゴシック"/>
      <family val="3"/>
    </font>
    <font>
      <sz val="9"/>
      <name val="ＭＳ ゴシック"/>
      <family val="3"/>
    </font>
    <font>
      <b/>
      <sz val="9"/>
      <name val="ＭＳ ゴシック"/>
      <family val="3"/>
    </font>
    <font>
      <b/>
      <vertAlign val="superscript"/>
      <sz val="12"/>
      <name val="ＭＳ ゴシック"/>
      <family val="3"/>
    </font>
    <font>
      <b/>
      <sz val="11"/>
      <name val="ＭＳ ゴシック"/>
      <family val="3"/>
    </font>
    <font>
      <b/>
      <vertAlign val="superscript"/>
      <sz val="10"/>
      <name val="ＭＳ ゴシック"/>
      <family val="3"/>
    </font>
    <font>
      <vertAlign val="superscript"/>
      <sz val="10"/>
      <name val="ＭＳ ゴシック"/>
      <family val="3"/>
    </font>
    <font>
      <b/>
      <u val="single"/>
      <vertAlign val="superscript"/>
      <sz val="10"/>
      <color indexed="8"/>
      <name val="ＭＳ ゴシック"/>
      <family val="3"/>
    </font>
    <font>
      <b/>
      <sz val="10"/>
      <name val="ＭＳ ゴシック"/>
      <family val="3"/>
    </font>
    <font>
      <b/>
      <u val="single"/>
      <sz val="10"/>
      <color indexed="8"/>
      <name val="ＭＳ ゴシック"/>
      <family val="3"/>
    </font>
    <font>
      <b/>
      <sz val="10"/>
      <color indexed="8"/>
      <name val="ＭＳ ゴシック"/>
      <family val="3"/>
    </font>
    <font>
      <sz val="10"/>
      <color indexed="8"/>
      <name val="ＭＳ ゴシック"/>
      <family val="3"/>
    </font>
    <font>
      <b/>
      <u val="single"/>
      <sz val="10"/>
      <name val="ＭＳ ゴシック"/>
      <family val="3"/>
    </font>
    <font>
      <vertAlign val="superscript"/>
      <sz val="10"/>
      <color indexed="9"/>
      <name val="ＭＳ ゴシック"/>
      <family val="3"/>
    </font>
    <font>
      <sz val="10"/>
      <color indexed="9"/>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10"/>
      <name val="ＭＳ ゴシック"/>
      <family val="3"/>
    </font>
    <font>
      <sz val="12"/>
      <color indexed="60"/>
      <name val="ＭＳ ゴシック"/>
      <family val="3"/>
    </font>
    <font>
      <b/>
      <sz val="16"/>
      <color indexed="9"/>
      <name val="ＭＳ ゴシック"/>
      <family val="3"/>
    </font>
    <font>
      <b/>
      <u val="single"/>
      <sz val="12"/>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FF0000"/>
      <name val="ＭＳ ゴシック"/>
      <family val="3"/>
    </font>
    <font>
      <b/>
      <sz val="16"/>
      <color rgb="FFFF0000"/>
      <name val="ＭＳ ゴシック"/>
      <family val="3"/>
    </font>
    <font>
      <sz val="12"/>
      <color rgb="FFC00000"/>
      <name val="ＭＳ ゴシック"/>
      <family val="3"/>
    </font>
    <font>
      <sz val="10"/>
      <color theme="0"/>
      <name val="ＭＳ ゴシック"/>
      <family val="3"/>
    </font>
    <font>
      <b/>
      <sz val="12"/>
      <color rgb="FFFF0000"/>
      <name val="ＭＳ ゴシック"/>
      <family val="3"/>
    </font>
    <font>
      <b/>
      <u val="single"/>
      <sz val="12"/>
      <color rgb="FFFF0000"/>
      <name val="ＭＳ ゴシック"/>
      <family val="3"/>
    </font>
    <font>
      <b/>
      <sz val="16"/>
      <color theme="0"/>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C000"/>
        <bgColor indexed="64"/>
      </patternFill>
    </fill>
    <fill>
      <patternFill patternType="solid">
        <fgColor rgb="FFC00000"/>
        <bgColor indexed="64"/>
      </patternFill>
    </fill>
    <fill>
      <patternFill patternType="solid">
        <fgColor theme="2" tint="-0.09996999800205231"/>
        <bgColor indexed="64"/>
      </patternFill>
    </fill>
    <fill>
      <patternFill patternType="solid">
        <fgColor theme="2"/>
        <bgColor indexed="64"/>
      </patternFill>
    </fill>
    <fill>
      <patternFill patternType="solid">
        <fgColor rgb="FFFFFF00"/>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ck">
        <color indexed="32"/>
      </top>
      <bottom style="thin">
        <color indexed="32"/>
      </bottom>
    </border>
    <border>
      <left>
        <color indexed="63"/>
      </left>
      <right>
        <color indexed="63"/>
      </right>
      <top style="thin">
        <color indexed="32"/>
      </top>
      <bottom style="thin">
        <color indexed="32"/>
      </bottom>
    </border>
    <border>
      <left style="thick"/>
      <right style="thick"/>
      <top style="thick"/>
      <bottom style="thin"/>
    </border>
    <border>
      <left style="thick"/>
      <right style="thick"/>
      <top style="thin"/>
      <bottom style="thin"/>
    </border>
    <border>
      <left style="thick"/>
      <right style="hair"/>
      <top style="thick"/>
      <bottom style="thin"/>
    </border>
    <border>
      <left style="hair"/>
      <right style="thick"/>
      <top style="thick"/>
      <bottom style="thin"/>
    </border>
    <border>
      <left style="thick"/>
      <right style="hair"/>
      <top style="thin"/>
      <bottom style="thin"/>
    </border>
    <border>
      <left style="hair"/>
      <right style="thick"/>
      <top style="thin"/>
      <bottom style="thin"/>
    </border>
    <border>
      <left style="thick"/>
      <right style="thick"/>
      <top>
        <color indexed="63"/>
      </top>
      <bottom style="thick"/>
    </border>
    <border>
      <left style="thick"/>
      <right style="hair"/>
      <top style="thin"/>
      <bottom style="thick"/>
    </border>
    <border>
      <left style="hair"/>
      <right style="thick"/>
      <top style="thin"/>
      <bottom style="thick"/>
    </border>
    <border>
      <left style="thick"/>
      <right style="thick"/>
      <top style="thin"/>
      <bottom style="medium"/>
    </border>
    <border>
      <left>
        <color indexed="63"/>
      </left>
      <right>
        <color indexed="63"/>
      </right>
      <top style="thin">
        <color indexed="32"/>
      </top>
      <bottom style="medium"/>
    </border>
    <border>
      <left style="thick"/>
      <right style="hair"/>
      <top style="thin"/>
      <bottom style="medium"/>
    </border>
    <border>
      <left style="hair"/>
      <right style="thick"/>
      <top style="thin"/>
      <bottom style="medium"/>
    </border>
    <border>
      <left style="dashed">
        <color rgb="FFC00000"/>
      </left>
      <right>
        <color indexed="63"/>
      </right>
      <top style="dashed">
        <color rgb="FFC00000"/>
      </top>
      <bottom style="dashed">
        <color rgb="FFC00000"/>
      </bottom>
    </border>
    <border>
      <left style="thick"/>
      <right style="thick"/>
      <top style="thick"/>
      <bottom>
        <color indexed="63"/>
      </bottom>
    </border>
    <border>
      <left>
        <color indexed="63"/>
      </left>
      <right style="thick"/>
      <top style="thin"/>
      <bottom style="thick"/>
    </border>
    <border>
      <left style="thick"/>
      <right>
        <color indexed="63"/>
      </right>
      <top style="thick"/>
      <bottom style="thick"/>
    </border>
    <border>
      <left>
        <color indexed="63"/>
      </left>
      <right>
        <color indexed="63"/>
      </right>
      <top style="thick"/>
      <bottom style="thick"/>
    </border>
    <border>
      <left>
        <color indexed="63"/>
      </left>
      <right>
        <color indexed="63"/>
      </right>
      <top style="dashed">
        <color rgb="FFC00000"/>
      </top>
      <bottom style="dashed">
        <color rgb="FFC00000"/>
      </bottom>
    </border>
    <border>
      <left>
        <color indexed="63"/>
      </left>
      <right style="dashed">
        <color rgb="FFC00000"/>
      </right>
      <top style="dashed">
        <color rgb="FFC00000"/>
      </top>
      <bottom style="dashed">
        <color rgb="FFC00000"/>
      </bottom>
    </border>
    <border>
      <left style="thick"/>
      <right>
        <color indexed="63"/>
      </right>
      <top style="thick"/>
      <bottom style="thin"/>
    </border>
    <border>
      <left>
        <color indexed="63"/>
      </left>
      <right style="thick"/>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9" fillId="0" borderId="0" applyNumberFormat="0" applyFill="0" applyBorder="0" applyAlignment="0" applyProtection="0"/>
    <xf numFmtId="0" fontId="64" fillId="32" borderId="0" applyNumberFormat="0" applyBorder="0" applyAlignment="0" applyProtection="0"/>
  </cellStyleXfs>
  <cellXfs count="128">
    <xf numFmtId="0" fontId="0" fillId="0" borderId="0" xfId="0" applyAlignment="1">
      <alignment/>
    </xf>
    <xf numFmtId="0" fontId="3" fillId="0" borderId="0" xfId="0" applyFont="1" applyFill="1" applyAlignment="1">
      <alignment/>
    </xf>
    <xf numFmtId="0" fontId="3" fillId="0" borderId="0" xfId="0" applyFont="1" applyFill="1" applyAlignment="1">
      <alignment horizontal="center"/>
    </xf>
    <xf numFmtId="178" fontId="3" fillId="0" borderId="0" xfId="0" applyNumberFormat="1" applyFont="1" applyFill="1" applyAlignment="1">
      <alignment horizontal="right"/>
    </xf>
    <xf numFmtId="177" fontId="3" fillId="0" borderId="0" xfId="0" applyNumberFormat="1" applyFont="1" applyFill="1" applyAlignment="1">
      <alignment horizontal="right"/>
    </xf>
    <xf numFmtId="0" fontId="4" fillId="0" borderId="0" xfId="0" applyFont="1" applyFill="1" applyAlignment="1">
      <alignment/>
    </xf>
    <xf numFmtId="0" fontId="5" fillId="0" borderId="0" xfId="0" applyFont="1" applyFill="1" applyAlignment="1">
      <alignment/>
    </xf>
    <xf numFmtId="0" fontId="3" fillId="0" borderId="0" xfId="0" applyFont="1" applyFill="1" applyAlignment="1">
      <alignment horizontal="left"/>
    </xf>
    <xf numFmtId="177" fontId="5" fillId="0" borderId="0" xfId="0" applyNumberFormat="1" applyFont="1" applyFill="1" applyAlignment="1">
      <alignment horizontal="right"/>
    </xf>
    <xf numFmtId="0" fontId="6" fillId="0" borderId="0" xfId="0" applyFont="1" applyFill="1" applyAlignment="1">
      <alignment horizontal="left"/>
    </xf>
    <xf numFmtId="0" fontId="6" fillId="0" borderId="0" xfId="0" applyFont="1" applyFill="1" applyAlignment="1">
      <alignment horizontal="center"/>
    </xf>
    <xf numFmtId="178" fontId="6" fillId="0" borderId="0" xfId="0" applyNumberFormat="1" applyFont="1" applyFill="1" applyAlignment="1">
      <alignment horizontal="right"/>
    </xf>
    <xf numFmtId="177" fontId="6" fillId="0" borderId="0" xfId="0" applyNumberFormat="1" applyFont="1" applyFill="1" applyAlignment="1">
      <alignment horizontal="right"/>
    </xf>
    <xf numFmtId="0" fontId="6" fillId="0" borderId="0" xfId="0" applyFont="1" applyFill="1" applyAlignment="1">
      <alignment/>
    </xf>
    <xf numFmtId="0" fontId="3" fillId="0" borderId="0" xfId="0" applyFont="1" applyFill="1" applyBorder="1" applyAlignment="1">
      <alignment horizontal="center"/>
    </xf>
    <xf numFmtId="178" fontId="11" fillId="0" borderId="0" xfId="0" applyNumberFormat="1" applyFont="1" applyFill="1" applyBorder="1" applyAlignment="1">
      <alignment horizontal="center" wrapText="1"/>
    </xf>
    <xf numFmtId="178" fontId="11" fillId="0" borderId="0" xfId="0" applyNumberFormat="1" applyFont="1" applyFill="1" applyBorder="1" applyAlignment="1">
      <alignment horizont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178" fontId="11" fillId="0" borderId="0" xfId="0" applyNumberFormat="1" applyFont="1" applyFill="1" applyBorder="1" applyAlignment="1">
      <alignment horizontal="center" vertical="center"/>
    </xf>
    <xf numFmtId="0" fontId="3" fillId="0" borderId="0" xfId="0" applyFont="1" applyFill="1" applyBorder="1" applyAlignment="1">
      <alignment vertical="center" wrapText="1"/>
    </xf>
    <xf numFmtId="178" fontId="3" fillId="0" borderId="0" xfId="0" applyNumberFormat="1" applyFont="1" applyFill="1" applyBorder="1" applyAlignment="1">
      <alignment horizontal="center" vertical="center"/>
    </xf>
    <xf numFmtId="177" fontId="3" fillId="0" borderId="0" xfId="0" applyNumberFormat="1" applyFont="1" applyFill="1" applyBorder="1" applyAlignment="1">
      <alignment horizontal="center" vertical="center"/>
    </xf>
    <xf numFmtId="176" fontId="2" fillId="0" borderId="0" xfId="0" applyNumberFormat="1" applyFont="1" applyFill="1" applyBorder="1" applyAlignment="1">
      <alignment horizontal="right" vertical="center"/>
    </xf>
    <xf numFmtId="178"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178" fontId="3" fillId="0" borderId="0" xfId="0" applyNumberFormat="1" applyFont="1" applyFill="1" applyAlignment="1">
      <alignment horizontal="right" vertical="center"/>
    </xf>
    <xf numFmtId="177" fontId="3" fillId="0" borderId="0" xfId="0" applyNumberFormat="1" applyFont="1" applyFill="1" applyAlignment="1">
      <alignment horizontal="right" vertical="center"/>
    </xf>
    <xf numFmtId="0" fontId="2" fillId="0" borderId="0" xfId="0" applyFont="1" applyFill="1" applyBorder="1" applyAlignment="1">
      <alignment/>
    </xf>
    <xf numFmtId="0" fontId="2" fillId="0" borderId="0" xfId="0" applyFont="1" applyFill="1" applyBorder="1" applyAlignment="1">
      <alignment vertical="center" wrapText="1"/>
    </xf>
    <xf numFmtId="0" fontId="13" fillId="0" borderId="0" xfId="0" applyFont="1" applyFill="1" applyBorder="1" applyAlignment="1">
      <alignment horizontal="center"/>
    </xf>
    <xf numFmtId="178" fontId="13" fillId="0" borderId="0" xfId="0" applyNumberFormat="1" applyFont="1" applyFill="1" applyBorder="1" applyAlignment="1">
      <alignment horizontal="center" wrapText="1"/>
    </xf>
    <xf numFmtId="178" fontId="13" fillId="0" borderId="0" xfId="0" applyNumberFormat="1" applyFont="1" applyFill="1" applyBorder="1" applyAlignment="1">
      <alignment horizontal="center"/>
    </xf>
    <xf numFmtId="0" fontId="13" fillId="0" borderId="0" xfId="0" applyFont="1" applyFill="1" applyAlignment="1">
      <alignment/>
    </xf>
    <xf numFmtId="0" fontId="3" fillId="33" borderId="0" xfId="0" applyFont="1" applyFill="1" applyAlignment="1">
      <alignment vertical="center"/>
    </xf>
    <xf numFmtId="0" fontId="3" fillId="34" borderId="0" xfId="0" applyFont="1" applyFill="1" applyAlignment="1">
      <alignment/>
    </xf>
    <xf numFmtId="0" fontId="3" fillId="34" borderId="0" xfId="0" applyFont="1" applyFill="1" applyAlignment="1">
      <alignment horizontal="center"/>
    </xf>
    <xf numFmtId="0" fontId="4" fillId="34" borderId="0" xfId="0" applyFont="1" applyFill="1" applyAlignment="1">
      <alignment/>
    </xf>
    <xf numFmtId="0" fontId="7" fillId="34" borderId="0" xfId="0" applyFont="1" applyFill="1" applyAlignment="1">
      <alignment/>
    </xf>
    <xf numFmtId="0" fontId="65" fillId="34" borderId="0" xfId="0" applyFont="1" applyFill="1" applyAlignment="1">
      <alignment/>
    </xf>
    <xf numFmtId="0" fontId="66" fillId="34" borderId="0" xfId="0" applyFont="1" applyFill="1" applyAlignment="1">
      <alignment horizontal="center" vertical="center"/>
    </xf>
    <xf numFmtId="0" fontId="66" fillId="34" borderId="0" xfId="0" applyFont="1" applyFill="1" applyAlignment="1">
      <alignment vertical="center"/>
    </xf>
    <xf numFmtId="0" fontId="13" fillId="34" borderId="0" xfId="0" applyFont="1" applyFill="1" applyAlignment="1">
      <alignment/>
    </xf>
    <xf numFmtId="0" fontId="13" fillId="34" borderId="0" xfId="0" applyFont="1" applyFill="1" applyAlignment="1">
      <alignment vertical="center" wrapText="1"/>
    </xf>
    <xf numFmtId="0" fontId="13" fillId="34" borderId="0" xfId="0" applyFont="1" applyFill="1" applyAlignment="1">
      <alignment horizontal="left"/>
    </xf>
    <xf numFmtId="0" fontId="13" fillId="34" borderId="0" xfId="0" applyFont="1" applyFill="1" applyAlignment="1">
      <alignment horizontal="left" vertical="center"/>
    </xf>
    <xf numFmtId="0" fontId="13" fillId="34" borderId="0" xfId="0" applyFont="1" applyFill="1" applyAlignment="1">
      <alignment horizontal="center"/>
    </xf>
    <xf numFmtId="0" fontId="3" fillId="34" borderId="0" xfId="0" applyFont="1" applyFill="1" applyAlignment="1">
      <alignment horizontal="center" vertical="center"/>
    </xf>
    <xf numFmtId="177" fontId="0" fillId="34" borderId="0" xfId="0" applyNumberFormat="1" applyFont="1" applyFill="1" applyBorder="1" applyAlignment="1">
      <alignment horizontal="right" vertical="center"/>
    </xf>
    <xf numFmtId="176" fontId="3" fillId="34" borderId="0" xfId="0" applyNumberFormat="1" applyFont="1" applyFill="1" applyAlignment="1">
      <alignment horizontal="right" vertical="center"/>
    </xf>
    <xf numFmtId="0" fontId="3" fillId="34" borderId="0" xfId="0" applyFont="1" applyFill="1" applyAlignment="1">
      <alignment vertical="center"/>
    </xf>
    <xf numFmtId="0" fontId="65" fillId="34" borderId="0" xfId="0" applyFont="1" applyFill="1" applyAlignment="1">
      <alignment vertical="center"/>
    </xf>
    <xf numFmtId="0" fontId="4" fillId="34" borderId="0" xfId="0" applyFont="1" applyFill="1" applyAlignment="1">
      <alignment vertical="center"/>
    </xf>
    <xf numFmtId="0" fontId="4" fillId="34" borderId="0" xfId="0" applyFont="1" applyFill="1" applyAlignment="1">
      <alignment horizontal="center" vertical="center"/>
    </xf>
    <xf numFmtId="0" fontId="4" fillId="34" borderId="0" xfId="0" applyFont="1" applyFill="1" applyBorder="1" applyAlignment="1">
      <alignment horizontal="center" vertical="center"/>
    </xf>
    <xf numFmtId="0" fontId="3" fillId="34" borderId="0" xfId="0" applyFont="1" applyFill="1" applyAlignment="1">
      <alignment vertical="center" wrapText="1"/>
    </xf>
    <xf numFmtId="0" fontId="4" fillId="34" borderId="0" xfId="0" applyFont="1" applyFill="1" applyBorder="1" applyAlignment="1">
      <alignment vertical="center" wrapText="1"/>
    </xf>
    <xf numFmtId="0" fontId="10" fillId="34" borderId="0" xfId="0" applyFont="1" applyFill="1" applyBorder="1" applyAlignment="1">
      <alignment horizontal="left" vertical="center" wrapText="1"/>
    </xf>
    <xf numFmtId="0" fontId="2" fillId="34" borderId="0" xfId="0" applyFont="1" applyFill="1" applyBorder="1" applyAlignment="1">
      <alignment vertical="center" wrapText="1"/>
    </xf>
    <xf numFmtId="0" fontId="2" fillId="34" borderId="0" xfId="0" applyFont="1" applyFill="1" applyBorder="1" applyAlignment="1">
      <alignment/>
    </xf>
    <xf numFmtId="0" fontId="3" fillId="0" borderId="10" xfId="0" applyFont="1" applyFill="1" applyBorder="1" applyAlignment="1">
      <alignment vertical="center"/>
    </xf>
    <xf numFmtId="0" fontId="3" fillId="0" borderId="11" xfId="0" applyFont="1" applyFill="1" applyBorder="1" applyAlignment="1">
      <alignment vertical="center"/>
    </xf>
    <xf numFmtId="0" fontId="2" fillId="0" borderId="12" xfId="0" applyFont="1" applyFill="1" applyBorder="1" applyAlignment="1" applyProtection="1">
      <alignment horizontal="right" vertical="center"/>
      <protection locked="0"/>
    </xf>
    <xf numFmtId="0" fontId="2" fillId="0" borderId="13" xfId="0" applyFont="1" applyFill="1" applyBorder="1" applyAlignment="1" applyProtection="1">
      <alignment horizontal="right" vertical="center"/>
      <protection locked="0"/>
    </xf>
    <xf numFmtId="0" fontId="2" fillId="0" borderId="14" xfId="0" applyFont="1" applyFill="1" applyBorder="1" applyAlignment="1" applyProtection="1">
      <alignment horizontal="right" vertical="center"/>
      <protection locked="0"/>
    </xf>
    <xf numFmtId="0" fontId="2" fillId="0" borderId="15"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locked="0"/>
    </xf>
    <xf numFmtId="0" fontId="2" fillId="0" borderId="17" xfId="0" applyFont="1" applyFill="1" applyBorder="1" applyAlignment="1" applyProtection="1">
      <alignment horizontal="right" vertical="center"/>
      <protection locked="0"/>
    </xf>
    <xf numFmtId="0" fontId="4" fillId="34" borderId="0" xfId="0" applyFont="1" applyFill="1" applyBorder="1" applyAlignment="1">
      <alignment horizontal="right" vertical="center"/>
    </xf>
    <xf numFmtId="0" fontId="2" fillId="35" borderId="12" xfId="0" applyFont="1" applyFill="1" applyBorder="1" applyAlignment="1">
      <alignment horizontal="center" vertical="center"/>
    </xf>
    <xf numFmtId="0" fontId="7" fillId="34" borderId="0" xfId="0" applyFont="1" applyFill="1" applyAlignment="1">
      <alignment horizontal="center" vertical="center"/>
    </xf>
    <xf numFmtId="0" fontId="7" fillId="34" borderId="0" xfId="0" applyFont="1" applyFill="1" applyAlignment="1">
      <alignment vertical="center"/>
    </xf>
    <xf numFmtId="0" fontId="2" fillId="35" borderId="18"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20" xfId="0" applyFont="1" applyFill="1" applyBorder="1" applyAlignment="1">
      <alignment horizontal="center" vertical="center"/>
    </xf>
    <xf numFmtId="0" fontId="3" fillId="2" borderId="0" xfId="0" applyFont="1" applyFill="1" applyAlignment="1">
      <alignment/>
    </xf>
    <xf numFmtId="0" fontId="3" fillId="2" borderId="0" xfId="0" applyFont="1" applyFill="1" applyAlignment="1">
      <alignment horizontal="center"/>
    </xf>
    <xf numFmtId="0" fontId="4" fillId="2" borderId="0" xfId="0" applyFont="1" applyFill="1" applyAlignment="1">
      <alignment/>
    </xf>
    <xf numFmtId="0" fontId="16" fillId="35" borderId="12" xfId="0" applyFont="1" applyFill="1" applyBorder="1" applyAlignment="1">
      <alignment vertical="center"/>
    </xf>
    <xf numFmtId="0" fontId="16" fillId="35" borderId="13" xfId="0" applyFont="1" applyFill="1" applyBorder="1" applyAlignment="1">
      <alignment vertical="center"/>
    </xf>
    <xf numFmtId="0" fontId="16" fillId="35" borderId="21" xfId="0" applyFont="1" applyFill="1" applyBorder="1" applyAlignment="1">
      <alignment vertical="center"/>
    </xf>
    <xf numFmtId="0" fontId="3" fillId="0" borderId="22" xfId="0" applyFont="1" applyFill="1" applyBorder="1" applyAlignment="1">
      <alignment vertical="center"/>
    </xf>
    <xf numFmtId="0" fontId="2" fillId="0" borderId="21" xfId="0" applyFont="1" applyFill="1" applyBorder="1" applyAlignment="1" applyProtection="1">
      <alignment horizontal="right" vertical="center"/>
      <protection locked="0"/>
    </xf>
    <xf numFmtId="0" fontId="2" fillId="0" borderId="23" xfId="0" applyFont="1" applyFill="1" applyBorder="1" applyAlignment="1" applyProtection="1">
      <alignment horizontal="right" vertical="center"/>
      <protection locked="0"/>
    </xf>
    <xf numFmtId="0" fontId="2" fillId="0" borderId="24" xfId="0" applyFont="1" applyFill="1" applyBorder="1" applyAlignment="1" applyProtection="1">
      <alignment horizontal="right" vertical="center"/>
      <protection locked="0"/>
    </xf>
    <xf numFmtId="0" fontId="16" fillId="34" borderId="0" xfId="0" applyFont="1" applyFill="1" applyBorder="1" applyAlignment="1">
      <alignment vertical="center"/>
    </xf>
    <xf numFmtId="0" fontId="3" fillId="34" borderId="0" xfId="0" applyFont="1" applyFill="1" applyBorder="1" applyAlignment="1">
      <alignment vertical="center"/>
    </xf>
    <xf numFmtId="0" fontId="2" fillId="34" borderId="0" xfId="0" applyFont="1" applyFill="1" applyBorder="1" applyAlignment="1" applyProtection="1">
      <alignment horizontal="right" vertical="center"/>
      <protection locked="0"/>
    </xf>
    <xf numFmtId="176" fontId="3" fillId="34" borderId="0" xfId="0" applyNumberFormat="1" applyFont="1" applyFill="1" applyBorder="1" applyAlignment="1">
      <alignment horizontal="right" vertical="center"/>
    </xf>
    <xf numFmtId="0" fontId="67" fillId="34" borderId="0" xfId="0" applyFont="1" applyFill="1" applyAlignment="1">
      <alignment vertical="center"/>
    </xf>
    <xf numFmtId="0" fontId="67" fillId="34" borderId="0" xfId="0" applyFont="1" applyFill="1" applyAlignment="1">
      <alignment horizontal="center" vertical="center"/>
    </xf>
    <xf numFmtId="0" fontId="3" fillId="36" borderId="0" xfId="0" applyFont="1" applyFill="1" applyAlignment="1">
      <alignment/>
    </xf>
    <xf numFmtId="0" fontId="2" fillId="35" borderId="25" xfId="0" applyFont="1" applyFill="1" applyBorder="1" applyAlignment="1" quotePrefix="1">
      <alignment vertical="center"/>
    </xf>
    <xf numFmtId="0" fontId="68" fillId="34" borderId="0" xfId="0" applyFont="1" applyFill="1" applyBorder="1" applyAlignment="1">
      <alignment horizontal="right" vertical="top"/>
    </xf>
    <xf numFmtId="0" fontId="68" fillId="34" borderId="0" xfId="0" applyFont="1" applyFill="1" applyAlignment="1">
      <alignment/>
    </xf>
    <xf numFmtId="0" fontId="2" fillId="35" borderId="26" xfId="0" applyFont="1" applyFill="1" applyBorder="1" applyAlignment="1">
      <alignment horizontal="center" vertical="center"/>
    </xf>
    <xf numFmtId="0" fontId="2" fillId="35" borderId="26" xfId="0" applyFont="1" applyFill="1" applyBorder="1" applyAlignment="1">
      <alignment horizontal="center" vertical="center" wrapText="1"/>
    </xf>
    <xf numFmtId="184" fontId="3" fillId="37" borderId="12" xfId="0" applyNumberFormat="1" applyFont="1" applyFill="1" applyBorder="1" applyAlignment="1">
      <alignment horizontal="right" vertical="center"/>
    </xf>
    <xf numFmtId="184" fontId="3" fillId="37" borderId="13" xfId="0" applyNumberFormat="1" applyFont="1" applyFill="1" applyBorder="1" applyAlignment="1">
      <alignment horizontal="right" vertical="center"/>
    </xf>
    <xf numFmtId="184" fontId="3" fillId="37" borderId="21" xfId="0" applyNumberFormat="1" applyFont="1" applyFill="1" applyBorder="1" applyAlignment="1">
      <alignment horizontal="right" vertical="center"/>
    </xf>
    <xf numFmtId="184" fontId="2" fillId="37" borderId="27" xfId="0" applyNumberFormat="1" applyFont="1" applyFill="1" applyBorder="1" applyAlignment="1">
      <alignment horizontal="right" vertical="center"/>
    </xf>
    <xf numFmtId="0" fontId="0" fillId="34" borderId="0" xfId="0" applyFont="1" applyFill="1" applyBorder="1" applyAlignment="1">
      <alignment horizontal="center" vertical="center"/>
    </xf>
    <xf numFmtId="184" fontId="3" fillId="0" borderId="0" xfId="0" applyNumberFormat="1" applyFont="1" applyFill="1" applyAlignment="1">
      <alignment vertical="center"/>
    </xf>
    <xf numFmtId="176" fontId="3" fillId="0" borderId="0" xfId="0" applyNumberFormat="1" applyFont="1" applyFill="1" applyAlignment="1">
      <alignment horizontal="right" vertical="center"/>
    </xf>
    <xf numFmtId="184" fontId="3" fillId="34" borderId="0" xfId="0" applyNumberFormat="1" applyFont="1" applyFill="1" applyAlignment="1">
      <alignment vertical="center"/>
    </xf>
    <xf numFmtId="184" fontId="3" fillId="0" borderId="0" xfId="0" applyNumberFormat="1" applyFont="1" applyFill="1" applyAlignment="1">
      <alignment horizontal="right" vertical="center"/>
    </xf>
    <xf numFmtId="184" fontId="3" fillId="34" borderId="0" xfId="0" applyNumberFormat="1" applyFont="1" applyFill="1" applyAlignment="1">
      <alignment horizontal="right" vertical="center"/>
    </xf>
    <xf numFmtId="0" fontId="69" fillId="34" borderId="0" xfId="0" applyFont="1" applyFill="1" applyAlignment="1">
      <alignment horizontal="center" vertical="center" wrapText="1"/>
    </xf>
    <xf numFmtId="0" fontId="13" fillId="2" borderId="0" xfId="0" applyFont="1" applyFill="1" applyAlignment="1">
      <alignment horizontal="left" wrapText="1"/>
    </xf>
    <xf numFmtId="0" fontId="8" fillId="2" borderId="0" xfId="43" applyFill="1" applyAlignment="1" applyProtection="1">
      <alignment horizontal="left" wrapText="1" indent="1"/>
      <protection/>
    </xf>
    <xf numFmtId="0" fontId="14" fillId="2" borderId="0" xfId="0" applyFont="1" applyFill="1" applyAlignment="1">
      <alignment horizontal="left" wrapText="1" indent="1"/>
    </xf>
    <xf numFmtId="0" fontId="13" fillId="2" borderId="0" xfId="0" applyFont="1" applyFill="1" applyAlignment="1">
      <alignment horizontal="left"/>
    </xf>
    <xf numFmtId="0" fontId="2" fillId="37" borderId="28" xfId="0" applyFont="1" applyFill="1" applyBorder="1" applyAlignment="1">
      <alignment horizontal="right" vertical="center"/>
    </xf>
    <xf numFmtId="0" fontId="2" fillId="37" borderId="29" xfId="0" applyFont="1" applyFill="1" applyBorder="1" applyAlignment="1">
      <alignment horizontal="right" vertical="center"/>
    </xf>
    <xf numFmtId="0" fontId="70" fillId="35" borderId="0" xfId="0" applyFont="1" applyFill="1" applyAlignment="1">
      <alignment horizontal="center" vertical="center"/>
    </xf>
    <xf numFmtId="0" fontId="0" fillId="35" borderId="0" xfId="0" applyFill="1" applyAlignment="1">
      <alignment horizontal="left" vertical="center" wrapText="1"/>
    </xf>
    <xf numFmtId="0" fontId="3" fillId="35" borderId="0" xfId="0" applyFont="1" applyFill="1" applyAlignment="1">
      <alignment horizontal="left" vertical="center"/>
    </xf>
    <xf numFmtId="0" fontId="0" fillId="35" borderId="30" xfId="0" applyFont="1" applyFill="1" applyBorder="1" applyAlignment="1">
      <alignment horizontal="left" vertical="center" wrapText="1"/>
    </xf>
    <xf numFmtId="0" fontId="0" fillId="35" borderId="31" xfId="0" applyFont="1" applyFill="1" applyBorder="1" applyAlignment="1">
      <alignment horizontal="left" vertical="center" wrapText="1"/>
    </xf>
    <xf numFmtId="0" fontId="71" fillId="34" borderId="0" xfId="0" applyFont="1" applyFill="1" applyAlignment="1">
      <alignment horizontal="center" vertical="center"/>
    </xf>
    <xf numFmtId="0" fontId="68" fillId="34" borderId="0" xfId="0" applyFont="1" applyFill="1" applyBorder="1" applyAlignment="1">
      <alignment horizontal="left" vertical="center" wrapText="1"/>
    </xf>
    <xf numFmtId="0" fontId="68" fillId="34" borderId="0" xfId="0" applyFont="1" applyFill="1" applyAlignment="1">
      <alignment horizontal="left" vertical="center" wrapText="1"/>
    </xf>
    <xf numFmtId="0" fontId="68" fillId="34" borderId="0" xfId="0" applyFont="1" applyFill="1" applyAlignment="1">
      <alignment horizontal="left" vertical="center"/>
    </xf>
    <xf numFmtId="0" fontId="2" fillId="35" borderId="32" xfId="0" applyFont="1" applyFill="1" applyBorder="1" applyAlignment="1">
      <alignment horizontal="center" vertical="center"/>
    </xf>
    <xf numFmtId="0" fontId="2" fillId="35" borderId="33" xfId="0" applyFont="1" applyFill="1" applyBorder="1" applyAlignment="1">
      <alignment horizontal="center" vertical="center"/>
    </xf>
    <xf numFmtId="0" fontId="0" fillId="34" borderId="0" xfId="0" applyFont="1" applyFill="1" applyBorder="1" applyAlignment="1">
      <alignment horizontal="center" vertical="center" wrapText="1"/>
    </xf>
    <xf numFmtId="0" fontId="0" fillId="34" borderId="0"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ish.gr.jp/anzen/hor/hombun/hor1-50/hor1-50-26-1-0.htm" TargetMode="External" /><Relationship Id="rId2" Type="http://schemas.openxmlformats.org/officeDocument/2006/relationships/hyperlink" Target="http://www.jaish.gr.jp/anzen/hor/hombun/hor1-50/hor1-50-27-1-0.ht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
  <dimension ref="A1:S44"/>
  <sheetViews>
    <sheetView tabSelected="1" zoomScale="72" zoomScaleNormal="72" zoomScalePageLayoutView="0" workbookViewId="0" topLeftCell="C1">
      <selection activeCell="F12" sqref="F12:G14"/>
    </sheetView>
  </sheetViews>
  <sheetFormatPr defaultColWidth="9.00390625" defaultRowHeight="12.75"/>
  <cols>
    <col min="1" max="1" width="18.75390625" style="1" customWidth="1"/>
    <col min="2" max="2" width="3.875" style="1" customWidth="1"/>
    <col min="3" max="3" width="23.875" style="1" customWidth="1"/>
    <col min="4" max="4" width="17.00390625" style="1" customWidth="1"/>
    <col min="5" max="5" width="17.00390625" style="1" hidden="1" customWidth="1"/>
    <col min="6" max="6" width="31.25390625" style="2" customWidth="1"/>
    <col min="7" max="7" width="11.375" style="1" customWidth="1"/>
    <col min="8" max="8" width="16.00390625" style="1" customWidth="1"/>
    <col min="9" max="9" width="1.75390625" style="5" customWidth="1"/>
    <col min="10" max="10" width="52.875" style="2" customWidth="1"/>
    <col min="11" max="11" width="1.875" style="2" customWidth="1"/>
    <col min="12" max="12" width="18.75390625" style="2" customWidth="1"/>
    <col min="13" max="13" width="1.75390625" style="2" customWidth="1"/>
    <col min="14" max="14" width="7.75390625" style="3" customWidth="1"/>
    <col min="15" max="15" width="7.75390625" style="4" hidden="1" customWidth="1"/>
    <col min="16" max="17" width="12.75390625" style="1" hidden="1" customWidth="1"/>
    <col min="18" max="19" width="0" style="1" hidden="1" customWidth="1"/>
    <col min="20" max="16384" width="9.125" style="1" customWidth="1"/>
  </cols>
  <sheetData>
    <row r="1" spans="1:12" ht="6" customHeight="1">
      <c r="A1" s="39"/>
      <c r="B1" s="39"/>
      <c r="C1" s="36"/>
      <c r="D1" s="36"/>
      <c r="E1" s="36"/>
      <c r="F1" s="37"/>
      <c r="G1" s="36"/>
      <c r="H1" s="36"/>
      <c r="I1" s="38"/>
      <c r="J1" s="37"/>
      <c r="K1" s="37"/>
      <c r="L1" s="37"/>
    </row>
    <row r="2" spans="1:15" ht="18.75">
      <c r="A2" s="36"/>
      <c r="B2" s="36"/>
      <c r="C2" s="120" t="s">
        <v>17</v>
      </c>
      <c r="D2" s="120"/>
      <c r="E2" s="120"/>
      <c r="F2" s="120"/>
      <c r="G2" s="120"/>
      <c r="H2" s="120"/>
      <c r="I2" s="120"/>
      <c r="J2" s="120"/>
      <c r="K2" s="72"/>
      <c r="L2" s="37"/>
      <c r="M2" s="14"/>
      <c r="N2" s="15"/>
      <c r="O2" s="16"/>
    </row>
    <row r="3" spans="1:15" ht="3.75" customHeight="1">
      <c r="A3" s="40"/>
      <c r="B3" s="40"/>
      <c r="C3" s="41"/>
      <c r="D3" s="41"/>
      <c r="E3" s="41"/>
      <c r="F3" s="41"/>
      <c r="G3" s="41"/>
      <c r="H3" s="41"/>
      <c r="I3" s="41"/>
      <c r="J3" s="41"/>
      <c r="K3" s="42"/>
      <c r="L3" s="39"/>
      <c r="M3" s="14"/>
      <c r="N3" s="15"/>
      <c r="O3" s="16"/>
    </row>
    <row r="4" spans="1:15" ht="24.75" customHeight="1" hidden="1">
      <c r="A4" s="36"/>
      <c r="B4" s="36"/>
      <c r="C4" s="71"/>
      <c r="D4" s="71"/>
      <c r="E4" s="71"/>
      <c r="F4" s="71"/>
      <c r="G4" s="71"/>
      <c r="H4" s="71"/>
      <c r="I4" s="71"/>
      <c r="J4" s="71"/>
      <c r="K4" s="71"/>
      <c r="L4" s="39"/>
      <c r="M4" s="14"/>
      <c r="N4" s="15"/>
      <c r="O4" s="16"/>
    </row>
    <row r="5" spans="1:15" s="34" customFormat="1" ht="39.75" customHeight="1">
      <c r="A5" s="43"/>
      <c r="B5" s="43"/>
      <c r="C5" s="94" t="s">
        <v>9</v>
      </c>
      <c r="D5" s="121" t="s">
        <v>27</v>
      </c>
      <c r="E5" s="121"/>
      <c r="F5" s="121"/>
      <c r="G5" s="121"/>
      <c r="H5" s="121"/>
      <c r="I5" s="121"/>
      <c r="J5" s="121"/>
      <c r="K5" s="121"/>
      <c r="L5" s="121"/>
      <c r="M5" s="31"/>
      <c r="N5" s="32"/>
      <c r="O5" s="33"/>
    </row>
    <row r="6" spans="1:15" s="34" customFormat="1" ht="39.75" customHeight="1">
      <c r="A6" s="43"/>
      <c r="B6" s="43"/>
      <c r="C6" s="95"/>
      <c r="D6" s="122" t="s">
        <v>28</v>
      </c>
      <c r="E6" s="123"/>
      <c r="F6" s="123"/>
      <c r="G6" s="123"/>
      <c r="H6" s="123"/>
      <c r="I6" s="123"/>
      <c r="J6" s="123"/>
      <c r="K6" s="46"/>
      <c r="L6" s="45"/>
      <c r="M6" s="31"/>
      <c r="N6" s="32"/>
      <c r="O6" s="33"/>
    </row>
    <row r="7" spans="1:15" s="34" customFormat="1" ht="39.75" customHeight="1">
      <c r="A7" s="43"/>
      <c r="B7" s="43"/>
      <c r="C7" s="95"/>
      <c r="D7" s="122" t="s">
        <v>29</v>
      </c>
      <c r="E7" s="123"/>
      <c r="F7" s="123"/>
      <c r="G7" s="123"/>
      <c r="H7" s="123"/>
      <c r="I7" s="123"/>
      <c r="J7" s="123"/>
      <c r="K7" s="46"/>
      <c r="L7" s="45"/>
      <c r="M7" s="31"/>
      <c r="N7" s="32"/>
      <c r="O7" s="33"/>
    </row>
    <row r="8" spans="1:15" s="34" customFormat="1" ht="39.75" customHeight="1">
      <c r="A8" s="43"/>
      <c r="B8" s="43"/>
      <c r="C8" s="95"/>
      <c r="D8" s="122" t="s">
        <v>30</v>
      </c>
      <c r="E8" s="122"/>
      <c r="F8" s="122"/>
      <c r="G8" s="122"/>
      <c r="H8" s="122"/>
      <c r="I8" s="122"/>
      <c r="J8" s="122"/>
      <c r="K8" s="44"/>
      <c r="L8" s="47"/>
      <c r="M8" s="31"/>
      <c r="N8" s="33"/>
      <c r="O8" s="33"/>
    </row>
    <row r="9" spans="1:15" s="17" customFormat="1" ht="11.25" customHeight="1" thickBot="1">
      <c r="A9" s="51"/>
      <c r="B9" s="51"/>
      <c r="C9" s="51"/>
      <c r="D9" s="51"/>
      <c r="E9" s="35"/>
      <c r="F9" s="48"/>
      <c r="G9" s="51"/>
      <c r="H9" s="51"/>
      <c r="I9" s="53"/>
      <c r="J9" s="48"/>
      <c r="K9" s="48"/>
      <c r="L9" s="48"/>
      <c r="M9" s="19"/>
      <c r="N9" s="20"/>
      <c r="O9" s="20"/>
    </row>
    <row r="10" spans="1:15" s="17" customFormat="1" ht="31.5" customHeight="1" thickTop="1">
      <c r="A10" s="51"/>
      <c r="B10" s="51"/>
      <c r="C10" s="51"/>
      <c r="D10" s="51"/>
      <c r="F10" s="97" t="s">
        <v>12</v>
      </c>
      <c r="G10" s="124" t="s">
        <v>14</v>
      </c>
      <c r="H10" s="125"/>
      <c r="I10" s="54"/>
      <c r="J10" s="96" t="s">
        <v>15</v>
      </c>
      <c r="K10" s="126"/>
      <c r="L10" s="102"/>
      <c r="M10" s="21"/>
      <c r="N10" s="20"/>
      <c r="O10" s="20"/>
    </row>
    <row r="11" spans="1:15" s="17" customFormat="1" ht="17.25" thickBot="1">
      <c r="A11" s="51"/>
      <c r="B11" s="51"/>
      <c r="C11" s="51"/>
      <c r="D11" s="51"/>
      <c r="F11" s="73" t="s">
        <v>13</v>
      </c>
      <c r="G11" s="74" t="s">
        <v>0</v>
      </c>
      <c r="H11" s="75" t="s">
        <v>1</v>
      </c>
      <c r="I11" s="55"/>
      <c r="J11" s="73" t="s">
        <v>16</v>
      </c>
      <c r="K11" s="127"/>
      <c r="L11" s="102"/>
      <c r="M11" s="21"/>
      <c r="N11" s="22"/>
      <c r="O11" s="23"/>
    </row>
    <row r="12" spans="1:17" s="17" customFormat="1" ht="19.5" customHeight="1" thickTop="1">
      <c r="A12" s="51"/>
      <c r="B12" s="51"/>
      <c r="C12" s="51"/>
      <c r="D12" s="79" t="s">
        <v>3</v>
      </c>
      <c r="E12" s="61"/>
      <c r="F12" s="63"/>
      <c r="G12" s="65"/>
      <c r="H12" s="66"/>
      <c r="I12" s="69">
        <f aca="true" t="shared" si="0" ref="I12:I17">G12+H12/60</f>
        <v>0</v>
      </c>
      <c r="J12" s="98">
        <f aca="true" t="shared" si="1" ref="J12:J17">F12*SQRT(I12/8)</f>
        <v>0</v>
      </c>
      <c r="K12" s="49"/>
      <c r="L12" s="49"/>
      <c r="M12" s="24"/>
      <c r="N12" s="25"/>
      <c r="O12" s="26"/>
      <c r="P12" s="17">
        <f aca="true" t="shared" si="2" ref="P12:P17">ROUNDDOWN(I12,2)</f>
        <v>0</v>
      </c>
      <c r="Q12" s="103">
        <f aca="true" t="shared" si="3" ref="Q12:Q17">ROUND(J12,1)</f>
        <v>0</v>
      </c>
    </row>
    <row r="13" spans="1:17" s="17" customFormat="1" ht="19.5" customHeight="1">
      <c r="A13" s="51"/>
      <c r="B13" s="51"/>
      <c r="C13" s="51"/>
      <c r="D13" s="80" t="s">
        <v>4</v>
      </c>
      <c r="E13" s="62"/>
      <c r="F13" s="64"/>
      <c r="G13" s="67"/>
      <c r="H13" s="68"/>
      <c r="I13" s="69">
        <f t="shared" si="0"/>
        <v>0</v>
      </c>
      <c r="J13" s="99">
        <f t="shared" si="1"/>
        <v>0</v>
      </c>
      <c r="K13" s="49"/>
      <c r="L13" s="49"/>
      <c r="M13" s="24"/>
      <c r="N13" s="25"/>
      <c r="O13" s="26"/>
      <c r="P13" s="17">
        <f t="shared" si="2"/>
        <v>0</v>
      </c>
      <c r="Q13" s="103">
        <f t="shared" si="3"/>
        <v>0</v>
      </c>
    </row>
    <row r="14" spans="1:17" s="17" customFormat="1" ht="19.5" customHeight="1">
      <c r="A14" s="51"/>
      <c r="B14" s="51"/>
      <c r="C14" s="51"/>
      <c r="D14" s="80" t="s">
        <v>5</v>
      </c>
      <c r="E14" s="62"/>
      <c r="F14" s="64"/>
      <c r="G14" s="67"/>
      <c r="H14" s="68"/>
      <c r="I14" s="69">
        <f t="shared" si="0"/>
        <v>0</v>
      </c>
      <c r="J14" s="99">
        <f t="shared" si="1"/>
        <v>0</v>
      </c>
      <c r="K14" s="49"/>
      <c r="L14" s="49"/>
      <c r="M14" s="24"/>
      <c r="N14" s="25"/>
      <c r="O14" s="26"/>
      <c r="P14" s="17">
        <f t="shared" si="2"/>
        <v>0</v>
      </c>
      <c r="Q14" s="103">
        <f t="shared" si="3"/>
        <v>0</v>
      </c>
    </row>
    <row r="15" spans="1:17" s="17" customFormat="1" ht="19.5" customHeight="1">
      <c r="A15" s="51"/>
      <c r="B15" s="51"/>
      <c r="C15" s="51"/>
      <c r="D15" s="80" t="s">
        <v>6</v>
      </c>
      <c r="E15" s="62"/>
      <c r="F15" s="64"/>
      <c r="G15" s="67"/>
      <c r="H15" s="68"/>
      <c r="I15" s="69">
        <f t="shared" si="0"/>
        <v>0</v>
      </c>
      <c r="J15" s="99">
        <f t="shared" si="1"/>
        <v>0</v>
      </c>
      <c r="K15" s="49"/>
      <c r="L15" s="49"/>
      <c r="M15" s="24"/>
      <c r="N15" s="25"/>
      <c r="O15" s="26"/>
      <c r="P15" s="17">
        <f t="shared" si="2"/>
        <v>0</v>
      </c>
      <c r="Q15" s="103">
        <f t="shared" si="3"/>
        <v>0</v>
      </c>
    </row>
    <row r="16" spans="1:17" s="17" customFormat="1" ht="19.5" customHeight="1">
      <c r="A16" s="51"/>
      <c r="B16" s="51"/>
      <c r="C16" s="51"/>
      <c r="D16" s="80" t="s">
        <v>7</v>
      </c>
      <c r="E16" s="62"/>
      <c r="F16" s="64"/>
      <c r="G16" s="67"/>
      <c r="H16" s="68"/>
      <c r="I16" s="69">
        <f t="shared" si="0"/>
        <v>0</v>
      </c>
      <c r="J16" s="99">
        <f t="shared" si="1"/>
        <v>0</v>
      </c>
      <c r="K16" s="49"/>
      <c r="L16" s="49"/>
      <c r="M16" s="24"/>
      <c r="N16" s="25"/>
      <c r="O16" s="26"/>
      <c r="P16" s="17">
        <f t="shared" si="2"/>
        <v>0</v>
      </c>
      <c r="Q16" s="103">
        <f t="shared" si="3"/>
        <v>0</v>
      </c>
    </row>
    <row r="17" spans="1:17" s="17" customFormat="1" ht="19.5" customHeight="1" thickBot="1">
      <c r="A17" s="51"/>
      <c r="B17" s="51"/>
      <c r="C17" s="51"/>
      <c r="D17" s="81" t="s">
        <v>8</v>
      </c>
      <c r="E17" s="82"/>
      <c r="F17" s="83"/>
      <c r="G17" s="84"/>
      <c r="H17" s="85"/>
      <c r="I17" s="69">
        <f t="shared" si="0"/>
        <v>0</v>
      </c>
      <c r="J17" s="100">
        <f t="shared" si="1"/>
        <v>0</v>
      </c>
      <c r="K17" s="49"/>
      <c r="L17" s="49"/>
      <c r="M17" s="24"/>
      <c r="N17" s="25"/>
      <c r="O17" s="26"/>
      <c r="P17" s="17">
        <f t="shared" si="2"/>
        <v>0</v>
      </c>
      <c r="Q17" s="103">
        <f t="shared" si="3"/>
        <v>0</v>
      </c>
    </row>
    <row r="18" spans="1:16" s="17" customFormat="1" ht="19.5" customHeight="1" hidden="1">
      <c r="A18" s="51"/>
      <c r="B18" s="51"/>
      <c r="C18" s="51"/>
      <c r="D18" s="86"/>
      <c r="E18" s="87"/>
      <c r="F18" s="88"/>
      <c r="G18" s="88"/>
      <c r="H18" s="88"/>
      <c r="I18" s="69"/>
      <c r="J18" s="89"/>
      <c r="K18" s="49"/>
      <c r="L18" s="49"/>
      <c r="M18" s="24"/>
      <c r="N18" s="25"/>
      <c r="O18" s="26"/>
      <c r="P18" s="17">
        <f>SUM(P12:P17)</f>
        <v>0</v>
      </c>
    </row>
    <row r="19" spans="1:17" s="17" customFormat="1" ht="9.75" customHeight="1" thickBot="1">
      <c r="A19" s="51"/>
      <c r="B19" s="51"/>
      <c r="C19" s="51"/>
      <c r="D19" s="86"/>
      <c r="E19" s="87"/>
      <c r="F19" s="88"/>
      <c r="G19" s="88"/>
      <c r="H19" s="88"/>
      <c r="I19" s="69"/>
      <c r="J19" s="89"/>
      <c r="K19" s="49"/>
      <c r="L19" s="49"/>
      <c r="M19" s="24"/>
      <c r="N19" s="25"/>
      <c r="O19" s="26"/>
      <c r="P19" s="103" t="e">
        <f>SQRT((F12^2*P12+F13^2*P13+F14^2*P14+F15^2*P15+F16^2*P16+F17^2*P17)/P18)</f>
        <v>#DIV/0!</v>
      </c>
      <c r="Q19" s="103" t="e">
        <f>ROUND(P19,1)</f>
        <v>#DIV/0!</v>
      </c>
    </row>
    <row r="20" spans="1:15" s="17" customFormat="1" ht="19.5" customHeight="1" thickBot="1" thickTop="1">
      <c r="A20" s="51"/>
      <c r="B20" s="51"/>
      <c r="C20" s="90"/>
      <c r="D20" s="90"/>
      <c r="E20" s="90"/>
      <c r="F20" s="91"/>
      <c r="G20" s="51"/>
      <c r="H20" s="51"/>
      <c r="I20" s="51"/>
      <c r="J20" s="70" t="s">
        <v>18</v>
      </c>
      <c r="K20" s="48"/>
      <c r="L20" s="102"/>
      <c r="M20" s="18"/>
      <c r="N20" s="27"/>
      <c r="O20" s="28"/>
    </row>
    <row r="21" spans="1:17" s="17" customFormat="1" ht="19.5" customHeight="1" thickBot="1" thickTop="1">
      <c r="A21" s="51"/>
      <c r="B21" s="51"/>
      <c r="C21" s="90"/>
      <c r="D21" s="90"/>
      <c r="E21" s="90"/>
      <c r="F21" s="91"/>
      <c r="G21" s="51"/>
      <c r="H21" s="113" t="s">
        <v>2</v>
      </c>
      <c r="I21" s="114"/>
      <c r="J21" s="101">
        <f>SQRT((F12^2*I12+F13^2*I13+F14^2*I14+F15^2*I15+F16^2*I16+F17^2*I17)/8)</f>
        <v>0</v>
      </c>
      <c r="K21" s="51"/>
      <c r="L21" s="49"/>
      <c r="M21" s="18"/>
      <c r="N21" s="27"/>
      <c r="O21" s="28"/>
      <c r="P21" s="17" t="e">
        <f>Q19*SQRT(P18/8)</f>
        <v>#DIV/0!</v>
      </c>
      <c r="Q21" s="17" t="e">
        <f>ROUND(P21,1)</f>
        <v>#DIV/0!</v>
      </c>
    </row>
    <row r="22" spans="1:19" s="17" customFormat="1" ht="25.5" customHeight="1" hidden="1" thickTop="1">
      <c r="A22" s="51"/>
      <c r="B22" s="51"/>
      <c r="C22" s="51"/>
      <c r="D22" s="51"/>
      <c r="E22" s="51"/>
      <c r="F22" s="105" t="e">
        <f>Q22</f>
        <v>#DIV/0!</v>
      </c>
      <c r="G22" s="51"/>
      <c r="H22" s="51"/>
      <c r="I22" s="53"/>
      <c r="J22" s="48"/>
      <c r="K22" s="48"/>
      <c r="L22" s="48"/>
      <c r="M22" s="18"/>
      <c r="N22" s="27"/>
      <c r="O22" s="28"/>
      <c r="P22" s="106" t="e">
        <f>IF(Q19=0,0,200/(Q19^2))</f>
        <v>#DIV/0!</v>
      </c>
      <c r="Q22" s="103" t="e">
        <f>ROUND(P22,1)</f>
        <v>#DIV/0!</v>
      </c>
      <c r="S22" s="103">
        <f>ROUND(J21,1)</f>
        <v>0</v>
      </c>
    </row>
    <row r="23" spans="1:17" s="17" customFormat="1" ht="25.5" customHeight="1" hidden="1">
      <c r="A23" s="51"/>
      <c r="B23" s="51"/>
      <c r="C23" s="51"/>
      <c r="D23" s="51"/>
      <c r="E23" s="51"/>
      <c r="F23" s="107">
        <f>Q23</f>
        <v>-2.5</v>
      </c>
      <c r="G23" s="51"/>
      <c r="H23" s="51"/>
      <c r="I23" s="53"/>
      <c r="J23" s="48"/>
      <c r="K23" s="48"/>
      <c r="L23" s="48"/>
      <c r="M23" s="18"/>
      <c r="N23" s="27"/>
      <c r="O23" s="28"/>
      <c r="P23" s="106">
        <f>IF(S22&gt;5,0,S22-2.5)</f>
        <v>-2.5</v>
      </c>
      <c r="Q23" s="103">
        <f>ROUND(P23,1)</f>
        <v>-2.5</v>
      </c>
    </row>
    <row r="24" spans="1:15" s="17" customFormat="1" ht="9.75" customHeight="1" thickTop="1">
      <c r="A24" s="51"/>
      <c r="B24" s="51"/>
      <c r="C24" s="51"/>
      <c r="D24" s="51"/>
      <c r="E24" s="51"/>
      <c r="F24" s="50"/>
      <c r="G24" s="51"/>
      <c r="H24" s="51"/>
      <c r="I24" s="53"/>
      <c r="J24" s="48"/>
      <c r="K24" s="48"/>
      <c r="L24" s="48"/>
      <c r="M24" s="18"/>
      <c r="N24" s="27"/>
      <c r="O24" s="28"/>
    </row>
    <row r="25" spans="1:15" s="17" customFormat="1" ht="6.75" customHeight="1">
      <c r="A25" s="51"/>
      <c r="B25" s="51"/>
      <c r="C25" s="51"/>
      <c r="D25" s="51"/>
      <c r="E25" s="51"/>
      <c r="F25" s="50"/>
      <c r="G25" s="51"/>
      <c r="H25" s="51"/>
      <c r="I25" s="53"/>
      <c r="J25" s="48"/>
      <c r="K25" s="48"/>
      <c r="L25" s="48"/>
      <c r="M25" s="18"/>
      <c r="N25" s="27"/>
      <c r="O25" s="28"/>
    </row>
    <row r="26" spans="1:16" s="17" customFormat="1" ht="25.5" customHeight="1">
      <c r="A26" s="51"/>
      <c r="B26" s="51"/>
      <c r="C26" s="115" t="s">
        <v>20</v>
      </c>
      <c r="D26" s="115"/>
      <c r="E26" s="115"/>
      <c r="F26" s="115"/>
      <c r="G26" s="51"/>
      <c r="H26" s="51"/>
      <c r="I26" s="53"/>
      <c r="J26" s="48"/>
      <c r="K26" s="48"/>
      <c r="L26" s="48"/>
      <c r="M26" s="18"/>
      <c r="N26" s="27"/>
      <c r="O26" s="28"/>
      <c r="P26" s="104"/>
    </row>
    <row r="27" spans="1:15" s="17" customFormat="1" ht="89.25" customHeight="1">
      <c r="A27" s="51"/>
      <c r="B27" s="51"/>
      <c r="C27" s="116" t="s">
        <v>24</v>
      </c>
      <c r="D27" s="117"/>
      <c r="E27" s="117"/>
      <c r="F27" s="117"/>
      <c r="G27" s="117"/>
      <c r="H27" s="117"/>
      <c r="I27" s="117"/>
      <c r="J27" s="117"/>
      <c r="K27" s="117"/>
      <c r="L27" s="48"/>
      <c r="M27" s="18"/>
      <c r="N27" s="27"/>
      <c r="O27" s="28"/>
    </row>
    <row r="28" spans="1:15" s="17" customFormat="1" ht="63" customHeight="1">
      <c r="A28" s="52"/>
      <c r="B28" s="93" t="s">
        <v>21</v>
      </c>
      <c r="C28" s="118" t="str">
        <f>IF(5&lt;S22,"　日振動ばく露量Ａ(8)が、「日振動ばく露限界値」を超えることがないよう振動ばく露時間の抑制、低振動の振動工具の選定等を行う必要があります。","  ")</f>
        <v>  </v>
      </c>
      <c r="D28" s="118"/>
      <c r="E28" s="118"/>
      <c r="F28" s="118"/>
      <c r="G28" s="118"/>
      <c r="H28" s="118"/>
      <c r="I28" s="118"/>
      <c r="J28" s="118"/>
      <c r="K28" s="119"/>
      <c r="L28" s="48"/>
      <c r="M28" s="18"/>
      <c r="N28" s="27"/>
      <c r="O28" s="28"/>
    </row>
    <row r="29" spans="1:15" s="17" customFormat="1" ht="63" customHeight="1">
      <c r="A29" s="52"/>
      <c r="B29" s="93" t="s">
        <v>22</v>
      </c>
      <c r="C29" s="118" t="str">
        <f>IF(0&lt;F23,"　「日振動ばく露限界値」を超えない場合であっても、「日振動ばく露対策値」を超える場合は、振動ばく露時間の抑制、低振動の振動工具の選定等に努める必要があります。","  ")</f>
        <v>  </v>
      </c>
      <c r="D29" s="118"/>
      <c r="E29" s="118"/>
      <c r="F29" s="118"/>
      <c r="G29" s="118"/>
      <c r="H29" s="118"/>
      <c r="I29" s="118"/>
      <c r="J29" s="118"/>
      <c r="K29" s="119"/>
      <c r="L29" s="48"/>
      <c r="M29" s="18"/>
      <c r="N29" s="27"/>
      <c r="O29" s="28"/>
    </row>
    <row r="30" spans="1:15" s="17" customFormat="1" ht="63" customHeight="1">
      <c r="A30" s="52"/>
      <c r="B30" s="93" t="s">
        <v>23</v>
      </c>
      <c r="C30" s="118" t="str">
        <f>_xlfn.IFERROR(IF(2&lt;F22,"　１日の振動ばく露時間を２時間以下としてください。
　ただし、振動工具の点検・整備を、製造者又は輸入者が取扱説明書等で示した時期及び方法により実施するとともに、使用する個々の振動工具の「周波数補正振動加速度実効値の３軸合成値」を、点検・整備の前後を含めて測定・算出している場合において、振動ばく露限界時間が当該測定・算出値の最大値に対応したものとなるときは、この限りではありません。
　なお、この場合であっても１日の振動ばく露時間を４時間以下とするのが望ましいところです。","  "),"  ")</f>
        <v>  </v>
      </c>
      <c r="D30" s="118"/>
      <c r="E30" s="118"/>
      <c r="F30" s="118"/>
      <c r="G30" s="118"/>
      <c r="H30" s="118"/>
      <c r="I30" s="118"/>
      <c r="J30" s="118"/>
      <c r="K30" s="119"/>
      <c r="L30" s="48"/>
      <c r="M30" s="18"/>
      <c r="N30" s="27"/>
      <c r="O30" s="28"/>
    </row>
    <row r="31" spans="1:15" s="17" customFormat="1" ht="7.5" customHeight="1">
      <c r="A31" s="51"/>
      <c r="B31" s="51"/>
      <c r="C31" s="108"/>
      <c r="D31" s="108"/>
      <c r="E31" s="108"/>
      <c r="F31" s="108"/>
      <c r="G31" s="108"/>
      <c r="H31" s="56"/>
      <c r="I31" s="57"/>
      <c r="J31" s="58"/>
      <c r="K31" s="59"/>
      <c r="L31" s="59"/>
      <c r="M31" s="30"/>
      <c r="N31" s="30"/>
      <c r="O31" s="30"/>
    </row>
    <row r="32" spans="1:15" ht="24" customHeight="1">
      <c r="A32" s="36"/>
      <c r="B32" s="92"/>
      <c r="C32" s="109" t="s">
        <v>19</v>
      </c>
      <c r="D32" s="109"/>
      <c r="E32" s="109"/>
      <c r="F32" s="109"/>
      <c r="G32" s="109"/>
      <c r="H32" s="109"/>
      <c r="I32" s="109"/>
      <c r="J32" s="109"/>
      <c r="K32" s="109"/>
      <c r="L32" s="59"/>
      <c r="M32" s="30"/>
      <c r="N32" s="30"/>
      <c r="O32" s="30"/>
    </row>
    <row r="33" spans="1:15" ht="14.25" customHeight="1">
      <c r="A33" s="36"/>
      <c r="B33" s="92"/>
      <c r="C33" s="110" t="s">
        <v>25</v>
      </c>
      <c r="D33" s="111"/>
      <c r="E33" s="111"/>
      <c r="F33" s="111"/>
      <c r="G33" s="111"/>
      <c r="H33" s="111"/>
      <c r="I33" s="111"/>
      <c r="J33" s="111"/>
      <c r="K33" s="111"/>
      <c r="L33" s="60"/>
      <c r="M33" s="29"/>
      <c r="N33" s="29"/>
      <c r="O33" s="29"/>
    </row>
    <row r="34" spans="1:12" ht="13.5" customHeight="1">
      <c r="A34" s="36"/>
      <c r="B34" s="92"/>
      <c r="C34" s="109" t="s">
        <v>11</v>
      </c>
      <c r="D34" s="109"/>
      <c r="E34" s="109"/>
      <c r="F34" s="109"/>
      <c r="G34" s="109"/>
      <c r="H34" s="109"/>
      <c r="I34" s="109"/>
      <c r="J34" s="109"/>
      <c r="K34" s="109"/>
      <c r="L34" s="37"/>
    </row>
    <row r="35" spans="1:12" ht="15" customHeight="1">
      <c r="A35" s="36"/>
      <c r="B35" s="92"/>
      <c r="C35" s="110" t="s">
        <v>26</v>
      </c>
      <c r="D35" s="111"/>
      <c r="E35" s="111"/>
      <c r="F35" s="111"/>
      <c r="G35" s="111"/>
      <c r="H35" s="111"/>
      <c r="I35" s="111"/>
      <c r="J35" s="111"/>
      <c r="K35" s="111"/>
      <c r="L35" s="37"/>
    </row>
    <row r="36" spans="1:14" ht="13.5" customHeight="1">
      <c r="A36" s="36"/>
      <c r="B36" s="92"/>
      <c r="C36" s="112" t="s">
        <v>10</v>
      </c>
      <c r="D36" s="112"/>
      <c r="E36" s="76"/>
      <c r="F36" s="77"/>
      <c r="G36" s="76"/>
      <c r="H36" s="76"/>
      <c r="I36" s="78"/>
      <c r="J36" s="77"/>
      <c r="K36" s="77"/>
      <c r="L36" s="37"/>
      <c r="N36" s="1"/>
    </row>
    <row r="37" spans="1:12" ht="6" customHeight="1">
      <c r="A37" s="36"/>
      <c r="B37" s="36"/>
      <c r="C37" s="36"/>
      <c r="D37" s="36"/>
      <c r="E37" s="36"/>
      <c r="F37" s="37"/>
      <c r="G37" s="36"/>
      <c r="H37" s="36"/>
      <c r="I37" s="38"/>
      <c r="J37" s="37"/>
      <c r="K37" s="37"/>
      <c r="L37" s="37"/>
    </row>
    <row r="38" spans="12:16" ht="15" customHeight="1">
      <c r="L38" s="6"/>
      <c r="M38" s="7"/>
      <c r="O38" s="8"/>
      <c r="P38" s="6"/>
    </row>
    <row r="39" spans="10:13" ht="15" customHeight="1">
      <c r="J39" s="7"/>
      <c r="K39" s="7"/>
      <c r="M39" s="7"/>
    </row>
    <row r="40" spans="10:13" ht="15" customHeight="1">
      <c r="J40" s="7"/>
      <c r="K40" s="7"/>
      <c r="M40" s="7"/>
    </row>
    <row r="41" spans="10:13" ht="15" customHeight="1">
      <c r="J41" s="7"/>
      <c r="K41" s="7"/>
      <c r="M41" s="7"/>
    </row>
    <row r="42" spans="10:16" ht="14.25">
      <c r="J42" s="9"/>
      <c r="K42" s="9"/>
      <c r="L42" s="10"/>
      <c r="M42" s="9"/>
      <c r="N42" s="11"/>
      <c r="O42" s="12"/>
      <c r="P42" s="13"/>
    </row>
    <row r="43" spans="10:16" ht="14.25">
      <c r="J43" s="9"/>
      <c r="K43" s="9"/>
      <c r="L43" s="10"/>
      <c r="M43" s="9"/>
      <c r="N43" s="11"/>
      <c r="O43" s="12"/>
      <c r="P43" s="13"/>
    </row>
    <row r="44" spans="10:16" ht="14.25">
      <c r="J44" s="9"/>
      <c r="K44" s="9"/>
      <c r="L44" s="10"/>
      <c r="M44" s="9"/>
      <c r="N44" s="11"/>
      <c r="O44" s="12"/>
      <c r="P44" s="13"/>
    </row>
  </sheetData>
  <sheetProtection password="DD5F" sheet="1"/>
  <mergeCells count="19">
    <mergeCell ref="C2:J2"/>
    <mergeCell ref="D5:L5"/>
    <mergeCell ref="D6:J6"/>
    <mergeCell ref="D7:J7"/>
    <mergeCell ref="D8:J8"/>
    <mergeCell ref="G10:H10"/>
    <mergeCell ref="K10:K11"/>
    <mergeCell ref="H21:I21"/>
    <mergeCell ref="C26:F26"/>
    <mergeCell ref="C27:K27"/>
    <mergeCell ref="C28:K28"/>
    <mergeCell ref="C29:K29"/>
    <mergeCell ref="C30:K30"/>
    <mergeCell ref="C31:G31"/>
    <mergeCell ref="C32:K32"/>
    <mergeCell ref="C33:K33"/>
    <mergeCell ref="C34:K34"/>
    <mergeCell ref="C35:K35"/>
    <mergeCell ref="C36:D36"/>
  </mergeCells>
  <hyperlinks>
    <hyperlink ref="C33" r:id="rId1" display="http://www.jaish.gr.jp/anzen/hor/hombun/hor1-50/hor1-50-26-1-0.htm"/>
    <hyperlink ref="C35" r:id="rId2" display="http://www.jaish.gr.jp/anzen/hor/hombun/hor1-50/hor1-50-27-1-0.htm"/>
  </hyperlinks>
  <printOptions/>
  <pageMargins left="0.7874015748031497" right="0.7874015748031497" top="0.3937007874015748" bottom="0.3937007874015748" header="0.5118110236220472" footer="0.5118110236220472"/>
  <pageSetup horizontalDpi="600" verticalDpi="600" orientation="landscape" paperSize="8"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8" sqref="D28"/>
    </sheetView>
  </sheetViews>
  <sheetFormatPr defaultColWidth="9.0039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makita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makita</dc:creator>
  <cp:keywords/>
  <dc:description/>
  <cp:lastModifiedBy>厚生労働省ネットワークシステム</cp:lastModifiedBy>
  <cp:lastPrinted>2009-08-13T06:54:53Z</cp:lastPrinted>
  <dcterms:created xsi:type="dcterms:W3CDTF">2009-01-06T07:00:23Z</dcterms:created>
  <dcterms:modified xsi:type="dcterms:W3CDTF">2010-01-07T02:06:35Z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